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DGRHyCE\SDG_RH\Provision\OPOSICIONES\OPO 2018\PRACTICAS Y NUEVAS ESPECIALIDADES\COMISION PRACTICAS\actas\documentos20181016\"/>
    </mc:Choice>
  </mc:AlternateContent>
  <bookViews>
    <workbookView xWindow="0" yWindow="0" windowWidth="21600" windowHeight="9735"/>
  </bookViews>
  <sheets>
    <sheet name="Datos personales" sheetId="2" r:id="rId1"/>
  </sheets>
  <definedNames>
    <definedName name="_xlnm.Print_Area" localSheetId="0">'Datos personales'!$A$1:$I$157</definedName>
  </definedNames>
  <calcPr calcId="152511"/>
</workbook>
</file>

<file path=xl/calcChain.xml><?xml version="1.0" encoding="utf-8"?>
<calcChain xmlns="http://schemas.openxmlformats.org/spreadsheetml/2006/main">
  <c r="K107" i="2" l="1"/>
  <c r="L109" i="2" s="1"/>
  <c r="K102" i="2"/>
  <c r="L104" i="2" s="1"/>
  <c r="K99" i="2"/>
  <c r="L101" i="2" s="1"/>
  <c r="K89" i="2"/>
  <c r="L94" i="2" s="1"/>
  <c r="K80" i="2"/>
  <c r="L83" i="2" s="1"/>
  <c r="K64" i="2"/>
  <c r="L66" i="2" s="1"/>
  <c r="K74" i="2"/>
  <c r="L76" i="2" s="1"/>
  <c r="K46" i="2"/>
  <c r="L48" i="2" s="1"/>
  <c r="K40" i="2"/>
  <c r="L42" i="2" s="1"/>
  <c r="L108" i="2" l="1"/>
  <c r="L111" i="2"/>
  <c r="L110" i="2"/>
  <c r="L103" i="2"/>
  <c r="L106" i="2"/>
  <c r="L105" i="2"/>
  <c r="L93" i="2"/>
  <c r="L96" i="2"/>
  <c r="L92" i="2"/>
  <c r="L90" i="2"/>
  <c r="L95" i="2"/>
  <c r="L91" i="2"/>
  <c r="L100" i="2"/>
  <c r="L86" i="2"/>
  <c r="L82" i="2"/>
  <c r="L81" i="2"/>
  <c r="L85" i="2"/>
  <c r="L88" i="2"/>
  <c r="L84" i="2"/>
  <c r="L87" i="2"/>
  <c r="L73" i="2"/>
  <c r="L69" i="2"/>
  <c r="L72" i="2"/>
  <c r="L68" i="2"/>
  <c r="L71" i="2"/>
  <c r="L67" i="2"/>
  <c r="L65" i="2"/>
  <c r="L70" i="2"/>
  <c r="L75" i="2"/>
  <c r="L77" i="2"/>
  <c r="L61" i="2"/>
  <c r="L57" i="2"/>
  <c r="L53" i="2"/>
  <c r="L63" i="2"/>
  <c r="L59" i="2"/>
  <c r="L55" i="2"/>
  <c r="L51" i="2"/>
  <c r="L62" i="2"/>
  <c r="L58" i="2"/>
  <c r="L54" i="2"/>
  <c r="L50" i="2"/>
  <c r="L49" i="2"/>
  <c r="L47" i="2"/>
  <c r="L60" i="2"/>
  <c r="L56" i="2"/>
  <c r="L52" i="2"/>
  <c r="L41" i="2"/>
  <c r="L45" i="2"/>
  <c r="L44" i="2"/>
  <c r="L43" i="2"/>
  <c r="L102" i="2" l="1"/>
  <c r="I129" i="2" s="1"/>
  <c r="L99" i="2"/>
  <c r="I128" i="2" s="1"/>
  <c r="L89" i="2"/>
  <c r="I126" i="2" s="1"/>
  <c r="L40" i="2"/>
  <c r="I120" i="2" s="1"/>
  <c r="L46" i="2"/>
  <c r="I121" i="2" s="1"/>
  <c r="L107" i="2"/>
  <c r="I130" i="2" s="1"/>
  <c r="L80" i="2"/>
  <c r="I125" i="2" s="1"/>
  <c r="L74" i="2"/>
  <c r="I123" i="2" s="1"/>
  <c r="L64" i="2"/>
  <c r="I122" i="2" s="1"/>
  <c r="I124" i="2" l="1"/>
  <c r="I127" i="2"/>
  <c r="I119" i="2"/>
  <c r="I131" i="2" l="1"/>
  <c r="F136" i="2" s="1"/>
  <c r="F135" i="2" s="1"/>
</calcChain>
</file>

<file path=xl/sharedStrings.xml><?xml version="1.0" encoding="utf-8"?>
<sst xmlns="http://schemas.openxmlformats.org/spreadsheetml/2006/main" count="198" uniqueCount="118">
  <si>
    <t>EXCELENTE</t>
  </si>
  <si>
    <t>PUNTUACIÓN TOTAL</t>
  </si>
  <si>
    <t>POSITIVA</t>
  </si>
  <si>
    <t>NEGATIVA</t>
  </si>
  <si>
    <t>VALORACIÓN GLOBAL DEL TRABAJO DESARROLLADO POR EL FUNCIONARIO EN PRÁCTICAS</t>
  </si>
  <si>
    <t>Apellidos y nombre</t>
  </si>
  <si>
    <t>DNI</t>
  </si>
  <si>
    <t>Especialidad</t>
  </si>
  <si>
    <t>Teléfono particular</t>
  </si>
  <si>
    <t>Centro de destino</t>
  </si>
  <si>
    <t>Localidad</t>
  </si>
  <si>
    <t>Nivel/es que imparte</t>
  </si>
  <si>
    <t>PERÍODO AL QUE CORRESPONDE LA VALORACION</t>
  </si>
  <si>
    <t>De ___ de _____________de 201__   a ___ de_____________ de 201____</t>
  </si>
  <si>
    <t>DATOS PERSONALES DEL FUNCIONARIO EN PRÁCTICAS</t>
  </si>
  <si>
    <t>Apellidos y Nombre</t>
  </si>
  <si>
    <t>Nº de sesión</t>
  </si>
  <si>
    <t>Fecha</t>
  </si>
  <si>
    <t>Hora</t>
  </si>
  <si>
    <t>Grupo</t>
  </si>
  <si>
    <t>Área</t>
  </si>
  <si>
    <t>VALORACIÓN DE LA LABOR PROFESIONAL DEL FUNCIONARIO EN PRÁCTICAS</t>
  </si>
  <si>
    <t>Sugerencias para mejorar el proceso de valoración del funcionario en prácticas</t>
  </si>
  <si>
    <t>VALORACIÓN  (Marcar X donde proceda)</t>
  </si>
  <si>
    <t>Teléfono centro</t>
  </si>
  <si>
    <t>CRITERIOS</t>
  </si>
  <si>
    <t>Valor</t>
  </si>
  <si>
    <t>En la actuación del funcionario en prácticas</t>
  </si>
  <si>
    <t>Cargo o puesto de trabajo que desempeña</t>
  </si>
  <si>
    <t>(Véase nota al pie)</t>
  </si>
  <si>
    <t>Materias que imparte</t>
  </si>
  <si>
    <t>DATOS PERSONALES DEL  PROFESOR-TUTOR</t>
  </si>
  <si>
    <t>Sesiones a las que ha asistido el tutor junto al funcionario en prácticas:</t>
  </si>
  <si>
    <t>Dimensión1. Intervención en los procesos de enseñanza y aprendizaje (Máximo 20 puntos)</t>
  </si>
  <si>
    <t>1.1 Participar en la planificación general del centro y en la elaboración de la programación de las materias o módulos asignados (máximo 4 puntos).</t>
  </si>
  <si>
    <t>1.2 Desarrollar en el aula el proceso de enseñanza y de aprendizaje de las áreas, materias, ámbitos y módulos asignados de forma planificada y sistemática, aplicando una metodología variada y motivadora (máximo 7 puntos)</t>
  </si>
  <si>
    <t>1.3 Llevar a cabo el proceso de evaluación del aprendizaje de forma transparente y rigurosa, en coherencia con la programación docente y de acuerdo con la normativa vigente (máximo 7 puntos)</t>
  </si>
  <si>
    <t>1.4 Participar activamente en el proceso de evaluación del proceso de enseñanza, haciendo propuestas de mejora (máximo 2 puntos)</t>
  </si>
  <si>
    <t>Dimensión 2. Tutoría y orientación (máximo 5 puntos)</t>
  </si>
  <si>
    <t>2.1 Llevar a cabo la tutoría del alumnado de los grupos asignados, la dirección y la orientación de su aprendizaje y el apoyo en su proceso educativo, en colaboración con las familias (máximo 3 puntos)</t>
  </si>
  <si>
    <t>2.2 Participar en la orientación educativa, académica y profesional de los alumnos, en colaboración, en su caso, con los servicios o departamentos de orientación (máximo 2 puntos).</t>
  </si>
  <si>
    <t>Dimensión 3. Integración en la actividad general del centro (máximo 5 puntos)</t>
  </si>
  <si>
    <t>3.1 Promover, organizar y participar en las actividades complementarias, dentro o fuera del recinto educativo (máximo 1,5 puntos)</t>
  </si>
  <si>
    <t>3.2 Participar activamente en la actividad general del centro, en el Claustro y en los órganos de coordinación pedagógica a los que pertenece (máximo 1,5 puntos).</t>
  </si>
  <si>
    <t>3.3 Colaborar en actividades de evaluación del sistema educativo, de innovación y experimentación (máximo 2 puntos).</t>
  </si>
  <si>
    <t>1.1.1 Asume responsabilidades como miembro del Claustro y, en su caso, otros órganos colegiados y realiza propuestas para su incorporación a los documentos institucionales del centro.</t>
  </si>
  <si>
    <t>1.1.2 Ha participado en la elaboración de la programación docente o didáctica de las áreas, materias, ámbitos o módulos que tiene asignados.</t>
  </si>
  <si>
    <t>1.1.3 La programación de dichas áreas, materias, ámbitos o módulos se organiza en un número adecuado de unidades formativas, con una distribución coherente de los contenidos, criterios de evaluación y estándares de aprendizaje evaluables (en su caso).</t>
  </si>
  <si>
    <t>1.1.4 La programación de dichas áreas, materias, ámbitos o módulos se ajusta al currículo establecido en la normativa vigente.</t>
  </si>
  <si>
    <t>1.1.5 Propone y programa actividades complementarias como recurso que propicia la integración de aprendizajes significativos.</t>
  </si>
  <si>
    <t xml:space="preserve">1.2.1 Prepara y desarrolla la clase, las actividades y los recursos didácticos en coherencia con el marco curricular de la programación docente. </t>
  </si>
  <si>
    <t>1.2.2 Presenta al alumnado un plan de trabajo sistemático.</t>
  </si>
  <si>
    <t>1.2.3 Conecta y comunica bien con su alumnado en las explicaciones, en la asignación y dirección de tareas y actividades, así como la corrección de las mismas.</t>
  </si>
  <si>
    <t>1.2.4 Las estrategias metodológicas fomentan la motivación del alumnado y el desarrollo de las competencias de etapa.</t>
  </si>
  <si>
    <t>1.2.5 Planifica las actividades en coherencia con los contenidos, criterios de evaluación y estándares de aprendizaje programados para la unidad formativa.</t>
  </si>
  <si>
    <t>1.2.6 Plantea actividades de aprendizaje variadas, atractivas y motivadoras para el alumnado.</t>
  </si>
  <si>
    <t>1.2.7 Los recursos empleados son variados, innovadores y motivadores, evitando usar el libro de texto como recurso único.</t>
  </si>
  <si>
    <t>1.2.8 Hace uso de las pruebas liberadas de evaluaciones individualizadas, de diagnóstico o PISA, en caso de impartir niveles y áreas o materias relacionadas con las competencias a evaluar.</t>
  </si>
  <si>
    <t>1.2.9 Incorpora las TIC como recurso didáctico.</t>
  </si>
  <si>
    <t>1.2.10 Organiza la clase utilizando agrupamientos variados.</t>
  </si>
  <si>
    <t>1.2.11 Utiliza espacios alternativos al aula general (sala de ordenadores, biblioteca, etc.).</t>
  </si>
  <si>
    <t>1.2.12 Gestiona el tiempo de forma dinámica, organizando cada sesión en torno a distintos tipos actividades (exposición, actividades en pequeño grupo, individuales, etc.) sin hacer un uso excesivo de ninguno de ellos.</t>
  </si>
  <si>
    <t>1.2.13 Favorece la participación del alumnado en clase para hacer preguntas, resolver dudas, exponer opiniones, etc.</t>
  </si>
  <si>
    <t>1.2.14 Crea un adecuado clima de convivencia y de respeto en aula, gestionando adecuadamente, en su caso, las situaciones de conflicto.</t>
  </si>
  <si>
    <t>1.2.15 La gestión del aula responde a estrategias metodológicas orientadas a la adquisición de los aprendizajes, al desarrollo de competencias y a la atención a los ACNEAE.</t>
  </si>
  <si>
    <t>1.2.16 Las rutinas diarias y estrategias en el aula favorecen la implicación del alumnado en su proceso de aprendizaje.</t>
  </si>
  <si>
    <t>1.2.17 El alumnado se muestra satisfecho con el desarrollo habitual de las clases.</t>
  </si>
  <si>
    <t>1.3.1 Informa al alumnado y, en su caso, a sus familias al inicio de curso de los criterios de evaluación y de calificación en coherencia con lo establecido en la programación docente.</t>
  </si>
  <si>
    <t>1.3.2 Ha realizado al principio del curso actividades de evaluación inicial.</t>
  </si>
  <si>
    <t>1.3.3 Realiza actividades de detección de conocimientos previos al comienzo de cada unidad formativa.</t>
  </si>
  <si>
    <t>1.3.4 Aplica instrumentos de evaluación variados y adecuados para los distintos estándares de aprendizaje evaluables.</t>
  </si>
  <si>
    <t>1.3.5 Utiliza un sistema de registro de anotaciones que le permita emitir una calificación adecuada y objetiva.</t>
  </si>
  <si>
    <t>1.3.6 Queda reflejada, en su registro de evaluación, la relación de cada uno de los instrumentos de evaluación y los estándares de aprendizaje evaluables.</t>
  </si>
  <si>
    <t>1.3.7 Aplica los criterios de calificación previstos en la programación docente.</t>
  </si>
  <si>
    <t>1.3.8 Planifica y desarrolla actividades de recuperación para el alumnado con rendimiento académico insuficiente.</t>
  </si>
  <si>
    <t xml:space="preserve">1.3.9 Informa adecuadamente a este último alumnado y, en su caso, a sus familias, tras cada sesión de evaluación, de los aprendizajes no superados y del procedimiento de recuperación. </t>
  </si>
  <si>
    <t>1.4.1 Participa activamente en la evaluación del proceso de enseñanza, en coherencia con la normativa vigente.</t>
  </si>
  <si>
    <t>1.4.2 Identifica algunos aspectos de la programación o de su práctica docentes susceptibles de mejora.</t>
  </si>
  <si>
    <t>1.4.3 Hace propuestas de mejora para ser incorporadas a la programación docente del próximo curso escolar.</t>
  </si>
  <si>
    <t>2.1.2 Registra puntualmente las faltas de asistencia del alumnado.</t>
  </si>
  <si>
    <t xml:space="preserve">2.1.3 Recaba información del equipo docente sobre el comportamiento y dificultades de sus alumnas y alumnos en el resto de las materias. </t>
  </si>
  <si>
    <t>2.1.4 Muestra una disponibilidad amplia para atender, informar y hacer partícipes del proceso de aprendizaje tanto al alumnado como, en su caso, a sus familias.</t>
  </si>
  <si>
    <t xml:space="preserve">2.1.7 Mantiene entrevistas periódicas y frecuentes, en su caso, con las familias de su alumnado, dejando constancia de las mismas. </t>
  </si>
  <si>
    <t xml:space="preserve">2.1.1 Conoce y registra la evolución educativa y académica de cada uno de sus tutoradas y tutorados, realizando un seguimiento de incidencias y aspectos de interés, según el equipo docente, que influyan en su vida académica.
</t>
  </si>
  <si>
    <t xml:space="preserve">2.1.5 Informa al alumnado y, en su caso, a sus familias preventivamente sobre su rendimiento académico, en caso de ser insuficiente. </t>
  </si>
  <si>
    <t>2.1.6 Realiza tareas de mediación en los conflictos que surgen entre el alumnado o entre estos y el profesorado.</t>
  </si>
  <si>
    <t>2.2.1 Participa activamente en la detección de necesidades específicas de apoyo educativo del alumnado al que atiende.</t>
  </si>
  <si>
    <t>2.2.2 Colabora en el diseño de las medidas de atención a la diversidad (PTI, refuerzo, apoyo u otras) de su alumnado.</t>
  </si>
  <si>
    <t>2.2.3 Mantiene, en el caso de impartir docencia a alumnado con evaluación psicopedagógica, una relación continua y fluida con los servicios o profesionales de la orientación educativa.</t>
  </si>
  <si>
    <t>2.2.4 En caso de impartir apoyo o refuerzo la educación básica, dispone de un registro, planificación o diario de la intervención con el alumnado que se beneficia de esta medida.</t>
  </si>
  <si>
    <t>2.2.5 En el caso anterior, realiza un informe complementario para las familias sobre el desarrollo de las medidas aplicadas y los resultados obtenidos en estas sesiones.</t>
  </si>
  <si>
    <t>2.2.6 Participa y hace propuestas para la orientación académica o profesional del alumnado.</t>
  </si>
  <si>
    <t>3.1.1 Promueve la planificación y desarrollo de actividades complementarias como recurso didáctico que propicia un aprendizaje significativo y competencial de su materia.</t>
  </si>
  <si>
    <t xml:space="preserve">3.1.2 Participa en las actividades complementarias y extraescolares planificadas por el centro. </t>
  </si>
  <si>
    <t>3.2.1 Asume responsabilidades como miembro del Claustro y realiza propuestas sobre temas de interés general.</t>
  </si>
  <si>
    <t>3.2.2 Participa y asume responsabilidades en el departamento/equipo de ciclo y equipo docente aportando propuestas de interés.</t>
  </si>
  <si>
    <t>3.2.3 Asume la tramitación de los expedientes disciplinarios incoados al alumnado que le son asignados.</t>
  </si>
  <si>
    <t>3.2.4 Participa en el proceso de identificación e intervención de los casos de acoso escolar.</t>
  </si>
  <si>
    <t>3.3.1 Promueve la puesta en marcha de medidas educativas o planes de mejora a partir de los resultados de las evaluaciones externas o internas del rendimiento del alumnado.</t>
  </si>
  <si>
    <t>3.3.2 Participa activamente en el desarrollo de las citadas medidas educativas o planes de mejora.</t>
  </si>
  <si>
    <t>3.3.3 Participa en actividades voluntarias de formación del profesorado (grupos de trabajo, formación en centros, etc.).</t>
  </si>
  <si>
    <t xml:space="preserve">3.3.4 Participa en actividades o programas de innovación y experimentación promovidos por el centro o la Administración educativa. </t>
  </si>
  <si>
    <t>NO SE CONSTATA</t>
  </si>
  <si>
    <t>SUFICIENTE</t>
  </si>
  <si>
    <t>NOTABLE</t>
  </si>
  <si>
    <t>2.2.7 Elabora, los informes de aprendizaje y, en el caso de la ESO, el consejo orientador.</t>
  </si>
  <si>
    <t>(La puntuación total debe ser superior o igual a quince puntos para obtener una valoración positiva. No se podrá obtener una valoración positiva sin haber alcanzado, al menos, la mitad de la puntuación prevista en cada criterio)</t>
  </si>
  <si>
    <t>2.1.8 Las familias se muestran satisfechas con la información que se les transmite y la atención recibida por parte del profesor.</t>
  </si>
  <si>
    <t>Justificación de indicadores no valorados</t>
  </si>
  <si>
    <t>NO VALORADO</t>
  </si>
  <si>
    <t>Listado de valores:</t>
  </si>
  <si>
    <t>Indicadores valorados:</t>
  </si>
  <si>
    <t>Puntuación del criterio</t>
  </si>
  <si>
    <t>No se constata la realización de lo expresado por el indicador</t>
  </si>
  <si>
    <t>El indicador se constata a un nivel de realización suficiente</t>
  </si>
  <si>
    <t>El indicador se constata a un nivel de realización notable</t>
  </si>
  <si>
    <t>El indicador se constata a un nivel de realización excelente</t>
  </si>
  <si>
    <t>No es posible valorar la realización del indicador (se debe justificar).</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</si>
</sst>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indexed="8"/>
      <name val="Calibri"/>
      <family val="2"/>
    </font>
    <font>
      <b/>
      <sz val="11"/>
      <color indexed="8"/>
      <name val="Calibri"/>
      <family val="2"/>
    </font>
    <font>
      <sz val="11"/>
      <color indexed="8"/>
      <name val="Calibri"/>
      <family val="2"/>
    </font>
    <font>
      <sz val="12"/>
      <color indexed="8"/>
      <name val="Calibri"/>
      <family val="2"/>
    </font>
    <font>
      <b/>
      <sz val="11"/>
      <color indexed="8"/>
      <name val="Calibri"/>
      <family val="2"/>
    </font>
    <font>
      <i/>
      <sz val="11"/>
      <color indexed="8"/>
      <name val="Calibri"/>
      <family val="2"/>
    </font>
    <font>
      <sz val="11"/>
      <color indexed="63"/>
      <name val="Calibri"/>
      <family val="2"/>
    </font>
    <font>
      <b/>
      <sz val="11"/>
      <color indexed="8"/>
      <name val="Calibri"/>
      <family val="2"/>
    </font>
    <font>
      <b/>
      <sz val="12"/>
      <color indexed="8"/>
      <name val="Calibri"/>
      <family val="2"/>
    </font>
    <font>
      <b/>
      <sz val="11"/>
      <color indexed="8"/>
      <name val="Calibri"/>
    </font>
    <font>
      <sz val="8"/>
      <name val="Calibri"/>
      <family val="2"/>
    </font>
    <font>
      <b/>
      <sz val="9"/>
      <color indexed="8"/>
      <name val="Calibri"/>
      <family val="2"/>
    </font>
    <font>
      <b/>
      <sz val="12"/>
      <name val="Calibri"/>
      <family val="2"/>
    </font>
    <font>
      <sz val="11"/>
      <color rgb="FFFF0000"/>
      <name val="Calibri"/>
      <family val="2"/>
      <scheme val="minor"/>
    </font>
    <font>
      <b/>
      <sz val="11"/>
      <color theme="1"/>
      <name val="Calibri"/>
      <family val="2"/>
      <scheme val="minor"/>
    </font>
    <font>
      <b/>
      <u/>
      <sz val="13"/>
      <color indexed="8"/>
      <name val="Calibri"/>
      <family val="2"/>
    </font>
    <font>
      <u/>
      <sz val="13"/>
      <color theme="1"/>
      <name val="Calibri"/>
      <family val="2"/>
      <scheme val="minor"/>
    </font>
    <font>
      <sz val="11"/>
      <color rgb="FFFF0000"/>
      <name val="Calibri"/>
      <family val="2"/>
    </font>
    <font>
      <b/>
      <sz val="10"/>
      <color rgb="FFFF0000"/>
      <name val="Calibri"/>
      <family val="2"/>
    </font>
    <font>
      <i/>
      <sz val="11"/>
      <color rgb="FFFF0000"/>
      <name val="Calibri"/>
      <family val="2"/>
    </font>
    <font>
      <b/>
      <sz val="12"/>
      <color theme="4" tint="-0.249977111117893"/>
      <name val="Calibri"/>
      <family val="2"/>
    </font>
    <font>
      <b/>
      <sz val="12"/>
      <color indexed="8"/>
      <name val="Arial"/>
      <family val="2"/>
    </font>
    <font>
      <b/>
      <sz val="8"/>
      <color theme="1"/>
      <name val="Arial"/>
      <family val="2"/>
    </font>
  </fonts>
  <fills count="5">
    <fill>
      <patternFill patternType="none"/>
    </fill>
    <fill>
      <patternFill patternType="gray125"/>
    </fill>
    <fill>
      <patternFill patternType="solid">
        <fgColor indexed="22"/>
        <bgColor indexed="64"/>
      </patternFill>
    </fill>
    <fill>
      <patternFill patternType="solid">
        <fgColor theme="6" tint="0.79998168889431442"/>
        <bgColor indexed="64"/>
      </patternFill>
    </fill>
    <fill>
      <patternFill patternType="solid">
        <fgColor theme="0" tint="-0.14999847407452621"/>
        <bgColor indexed="64"/>
      </patternFill>
    </fill>
  </fills>
  <borders count="30">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42">
    <xf numFmtId="0" fontId="0" fillId="0" borderId="0" xfId="0"/>
    <xf numFmtId="0" fontId="9" fillId="0" borderId="0" xfId="0" applyFont="1" applyAlignment="1">
      <alignment horizontal="center" wrapText="1"/>
    </xf>
    <xf numFmtId="0" fontId="0" fillId="0" borderId="0" xfId="0" applyFill="1"/>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xf numFmtId="0" fontId="0" fillId="0" borderId="4" xfId="0" applyFill="1" applyBorder="1" applyAlignment="1" applyProtection="1">
      <alignment wrapText="1"/>
      <protection locked="0"/>
    </xf>
    <xf numFmtId="0" fontId="0" fillId="0" borderId="5" xfId="0" applyFill="1" applyBorder="1" applyAlignment="1" applyProtection="1">
      <alignment wrapText="1"/>
      <protection locked="0"/>
    </xf>
    <xf numFmtId="0" fontId="0" fillId="0" borderId="6" xfId="0" applyFill="1" applyBorder="1" applyAlignment="1" applyProtection="1">
      <alignment wrapText="1"/>
      <protection locked="0"/>
    </xf>
    <xf numFmtId="0" fontId="12" fillId="0" borderId="7" xfId="0" applyFont="1" applyFill="1" applyBorder="1" applyAlignment="1" applyProtection="1">
      <alignment horizontal="center" vertical="center" wrapText="1"/>
      <protection locked="0"/>
    </xf>
    <xf numFmtId="0" fontId="12" fillId="0" borderId="8" xfId="0" applyFont="1" applyFill="1" applyBorder="1" applyAlignment="1" applyProtection="1">
      <alignment horizontal="center" vertical="center" wrapText="1"/>
      <protection locked="0"/>
    </xf>
    <xf numFmtId="0" fontId="12" fillId="0" borderId="9" xfId="0" applyFont="1" applyFill="1" applyBorder="1" applyAlignment="1" applyProtection="1">
      <alignment horizontal="center" vertical="center" wrapText="1"/>
      <protection locked="0"/>
    </xf>
    <xf numFmtId="0" fontId="0" fillId="3" borderId="10" xfId="0" applyFill="1" applyBorder="1" applyAlignment="1">
      <alignment horizontal="center" vertical="center"/>
    </xf>
    <xf numFmtId="0" fontId="0" fillId="3" borderId="11" xfId="0" applyFill="1" applyBorder="1" applyAlignment="1">
      <alignment horizontal="center" vertical="center" wrapText="1"/>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0" fontId="0" fillId="0" borderId="3" xfId="0" applyFill="1" applyBorder="1" applyAlignment="1" applyProtection="1">
      <alignment vertical="center"/>
      <protection locked="0"/>
    </xf>
    <xf numFmtId="0" fontId="0" fillId="0" borderId="8" xfId="0" applyBorder="1" applyAlignment="1" applyProtection="1">
      <alignment horizontal="center" vertical="center" wrapText="1"/>
      <protection hidden="1"/>
    </xf>
    <xf numFmtId="0" fontId="13" fillId="0" borderId="13" xfId="0" applyFont="1" applyBorder="1" applyAlignment="1" applyProtection="1">
      <alignment horizontal="center" vertical="center" wrapText="1"/>
      <protection hidden="1"/>
    </xf>
    <xf numFmtId="0" fontId="0" fillId="0" borderId="0" xfId="0" applyAlignment="1">
      <alignment horizontal="center" wrapText="1"/>
    </xf>
    <xf numFmtId="0" fontId="0" fillId="0" borderId="0" xfId="0" applyAlignment="1">
      <alignment horizontal="center"/>
    </xf>
    <xf numFmtId="0" fontId="0" fillId="0" borderId="0" xfId="0" applyAlignment="1">
      <alignment vertical="center"/>
    </xf>
    <xf numFmtId="0" fontId="12" fillId="0" borderId="28" xfId="0" applyFont="1" applyFill="1" applyBorder="1" applyAlignment="1" applyProtection="1">
      <alignment horizontal="center" vertical="center" wrapText="1"/>
      <protection locked="0"/>
    </xf>
    <xf numFmtId="0" fontId="3" fillId="0" borderId="0" xfId="0" applyFont="1" applyBorder="1" applyAlignment="1">
      <alignment horizontal="justify" vertical="center" wrapText="1"/>
    </xf>
    <xf numFmtId="0" fontId="0" fillId="0" borderId="0" xfId="0" applyBorder="1" applyAlignment="1">
      <alignment wrapText="1"/>
    </xf>
    <xf numFmtId="0" fontId="4" fillId="0" borderId="0" xfId="0" applyFont="1" applyBorder="1" applyAlignment="1">
      <alignment horizontal="justify" vertical="center" wrapText="1"/>
    </xf>
    <xf numFmtId="0" fontId="18" fillId="0" borderId="0" xfId="0" applyFont="1"/>
    <xf numFmtId="0" fontId="18" fillId="0" borderId="0" xfId="0" applyFont="1" applyProtection="1">
      <protection hidden="1"/>
    </xf>
    <xf numFmtId="0" fontId="18" fillId="0" borderId="0" xfId="0" applyFont="1" applyFill="1"/>
    <xf numFmtId="0" fontId="18" fillId="0" borderId="0" xfId="0" applyFont="1" applyBorder="1"/>
    <xf numFmtId="0" fontId="19" fillId="0" borderId="0" xfId="0" applyFont="1" applyBorder="1" applyAlignment="1">
      <alignment horizontal="center" vertical="center" wrapText="1"/>
    </xf>
    <xf numFmtId="0" fontId="18" fillId="0" borderId="0" xfId="0" applyFont="1" applyAlignment="1" applyProtection="1">
      <alignment horizontal="center"/>
      <protection hidden="1"/>
    </xf>
    <xf numFmtId="0" fontId="18" fillId="0" borderId="0" xfId="0" applyFont="1" applyAlignment="1">
      <alignment horizontal="center"/>
    </xf>
    <xf numFmtId="0" fontId="18" fillId="0" borderId="0" xfId="0" applyFont="1" applyBorder="1" applyAlignment="1">
      <alignment horizontal="center" vertical="center"/>
    </xf>
    <xf numFmtId="0" fontId="20" fillId="0" borderId="0" xfId="0" applyFont="1" applyAlignment="1">
      <alignment horizontal="left" vertical="center" wrapText="1"/>
    </xf>
    <xf numFmtId="0" fontId="14" fillId="0" borderId="0" xfId="0" applyFont="1"/>
    <xf numFmtId="0" fontId="14" fillId="0" borderId="0" xfId="0" applyFont="1" applyProtection="1">
      <protection hidden="1"/>
    </xf>
    <xf numFmtId="0" fontId="0" fillId="4" borderId="7" xfId="0" applyFill="1" applyBorder="1" applyAlignment="1" applyProtection="1">
      <alignment horizontal="center" vertical="center" wrapText="1"/>
      <protection hidden="1"/>
    </xf>
    <xf numFmtId="0" fontId="21" fillId="0" borderId="0" xfId="0" applyFont="1" applyAlignment="1" applyProtection="1">
      <alignment horizontal="center"/>
      <protection hidden="1"/>
    </xf>
    <xf numFmtId="0" fontId="22" fillId="0" borderId="12" xfId="0" applyFont="1" applyBorder="1" applyAlignment="1" applyProtection="1">
      <alignment horizontal="center" vertical="center" wrapText="1"/>
      <protection hidden="1"/>
    </xf>
    <xf numFmtId="0" fontId="10" fillId="0" borderId="29" xfId="0" applyFont="1" applyBorder="1" applyAlignment="1" applyProtection="1">
      <alignment horizontal="center" vertical="center" wrapText="1"/>
      <protection hidden="1"/>
    </xf>
    <xf numFmtId="0" fontId="23" fillId="0" borderId="0" xfId="0" applyFont="1" applyAlignment="1">
      <alignment horizontal="left"/>
    </xf>
    <xf numFmtId="0" fontId="1" fillId="0" borderId="0" xfId="0" applyFont="1" applyBorder="1" applyAlignment="1">
      <alignment horizontal="justify" vertical="center" wrapText="1"/>
    </xf>
    <xf numFmtId="0" fontId="12" fillId="0" borderId="0" xfId="0" applyFont="1" applyFill="1" applyBorder="1" applyAlignment="1" applyProtection="1">
      <alignment horizontal="center" vertical="center" wrapText="1"/>
    </xf>
    <xf numFmtId="0" fontId="18" fillId="0" borderId="0" xfId="0" applyFont="1" applyAlignment="1">
      <alignment wrapText="1"/>
    </xf>
    <xf numFmtId="0" fontId="0" fillId="0" borderId="0" xfId="0" applyBorder="1" applyAlignment="1">
      <alignment horizontal="left"/>
    </xf>
    <xf numFmtId="0" fontId="0" fillId="0" borderId="0" xfId="0" applyBorder="1"/>
    <xf numFmtId="0" fontId="15" fillId="0" borderId="0" xfId="0" applyFont="1" applyBorder="1" applyAlignment="1">
      <alignment horizontal="left"/>
    </xf>
    <xf numFmtId="0" fontId="6" fillId="0" borderId="0" xfId="0" applyFont="1" applyAlignment="1">
      <alignment horizontal="left" vertical="center" wrapText="1"/>
    </xf>
    <xf numFmtId="0" fontId="0" fillId="0" borderId="0" xfId="0" applyAlignment="1">
      <alignment horizontal="left" vertical="center" wrapText="1"/>
    </xf>
    <xf numFmtId="0" fontId="0" fillId="0" borderId="20" xfId="0" applyFill="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5" fillId="0" borderId="25" xfId="0" applyFont="1" applyBorder="1" applyAlignment="1">
      <alignment horizontal="center" vertical="center" wrapText="1"/>
    </xf>
    <xf numFmtId="0" fontId="0" fillId="0" borderId="13" xfId="0" applyBorder="1" applyAlignment="1">
      <alignment wrapText="1"/>
    </xf>
    <xf numFmtId="0" fontId="1" fillId="0" borderId="2" xfId="0" applyFont="1" applyBorder="1" applyAlignment="1">
      <alignment horizontal="justify" vertical="center" wrapText="1"/>
    </xf>
    <xf numFmtId="0" fontId="0" fillId="0" borderId="5" xfId="0" applyBorder="1" applyAlignment="1">
      <alignment wrapText="1"/>
    </xf>
    <xf numFmtId="0" fontId="1" fillId="0" borderId="3" xfId="0" applyFont="1" applyBorder="1" applyAlignment="1">
      <alignment horizontal="justify" vertical="center" wrapText="1"/>
    </xf>
    <xf numFmtId="0" fontId="0" fillId="0" borderId="6" xfId="0" applyBorder="1" applyAlignment="1">
      <alignment wrapText="1"/>
    </xf>
    <xf numFmtId="0" fontId="1" fillId="0" borderId="1" xfId="0" applyFont="1" applyFill="1" applyBorder="1" applyAlignment="1">
      <alignment horizontal="justify" vertical="center" wrapText="1"/>
    </xf>
    <xf numFmtId="0" fontId="0" fillId="0" borderId="4" xfId="0" applyFill="1" applyBorder="1" applyAlignment="1">
      <alignment wrapText="1"/>
    </xf>
    <xf numFmtId="0" fontId="1" fillId="0" borderId="2" xfId="0" applyFont="1" applyBorder="1" applyAlignment="1">
      <alignment horizontal="justify" wrapText="1"/>
    </xf>
    <xf numFmtId="0" fontId="3" fillId="0" borderId="5" xfId="0" applyFont="1" applyBorder="1" applyAlignment="1">
      <alignment horizontal="justify" wrapText="1"/>
    </xf>
    <xf numFmtId="0" fontId="2"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1" fillId="0" borderId="1" xfId="0" applyFont="1" applyBorder="1" applyAlignment="1">
      <alignment horizontal="justify" vertical="center" wrapText="1"/>
    </xf>
    <xf numFmtId="0" fontId="0" fillId="0" borderId="4" xfId="0" applyBorder="1" applyAlignment="1">
      <alignment wrapText="1"/>
    </xf>
    <xf numFmtId="0" fontId="2" fillId="3" borderId="19" xfId="0" applyFont="1" applyFill="1" applyBorder="1" applyAlignment="1">
      <alignment horizontal="left" vertical="center" wrapText="1"/>
    </xf>
    <xf numFmtId="0" fontId="0" fillId="3" borderId="19" xfId="0" applyFill="1" applyBorder="1" applyAlignment="1">
      <alignment horizontal="left" vertical="center" wrapText="1"/>
    </xf>
    <xf numFmtId="0" fontId="5" fillId="0" borderId="26" xfId="0" applyFont="1" applyBorder="1" applyAlignment="1">
      <alignment horizontal="center" vertical="center" wrapText="1"/>
    </xf>
    <xf numFmtId="0" fontId="0" fillId="0" borderId="12" xfId="0" applyBorder="1" applyAlignment="1">
      <alignment wrapText="1"/>
    </xf>
    <xf numFmtId="0" fontId="8" fillId="0" borderId="0" xfId="0" applyFont="1" applyAlignment="1">
      <alignment horizontal="center" wrapText="1"/>
    </xf>
    <xf numFmtId="0" fontId="0" fillId="0" borderId="0" xfId="0" applyAlignment="1">
      <alignment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Fill="1" applyBorder="1" applyAlignment="1">
      <alignment horizontal="right" vertical="center" wrapText="1"/>
    </xf>
    <xf numFmtId="0" fontId="0" fillId="0" borderId="0" xfId="0" applyBorder="1" applyAlignment="1">
      <alignment horizontal="right" wrapText="1"/>
    </xf>
    <xf numFmtId="0" fontId="0" fillId="0" borderId="27" xfId="0" applyBorder="1" applyAlignment="1">
      <alignment horizontal="right" wrapText="1"/>
    </xf>
    <xf numFmtId="0" fontId="15" fillId="4" borderId="0" xfId="0" applyFont="1" applyFill="1" applyAlignment="1">
      <alignment horizontal="center"/>
    </xf>
    <xf numFmtId="0" fontId="4" fillId="0" borderId="2" xfId="0" applyFont="1" applyBorder="1" applyAlignment="1">
      <alignment horizontal="justify" vertical="center" wrapText="1"/>
    </xf>
    <xf numFmtId="0" fontId="5" fillId="2" borderId="0" xfId="0" applyFont="1" applyFill="1" applyAlignment="1">
      <alignment horizontal="left" vertical="center" wrapText="1"/>
    </xf>
    <xf numFmtId="0" fontId="0" fillId="0" borderId="0" xfId="0" applyAlignment="1">
      <alignment horizontal="left" wrapText="1"/>
    </xf>
    <xf numFmtId="0" fontId="9" fillId="2" borderId="0" xfId="0" applyFont="1" applyFill="1" applyAlignment="1">
      <alignment horizontal="left" wrapText="1"/>
    </xf>
    <xf numFmtId="0" fontId="0" fillId="2" borderId="0" xfId="0" applyFill="1" applyAlignment="1">
      <alignment horizontal="left"/>
    </xf>
    <xf numFmtId="0" fontId="4" fillId="0" borderId="3" xfId="0" applyFont="1" applyBorder="1" applyAlignment="1">
      <alignment horizontal="justify" vertical="center" wrapText="1"/>
    </xf>
    <xf numFmtId="0" fontId="0" fillId="0" borderId="0" xfId="0" applyAlignment="1">
      <alignment horizontal="center"/>
    </xf>
    <xf numFmtId="0" fontId="16" fillId="0" borderId="0" xfId="0" applyFont="1" applyFill="1" applyAlignment="1">
      <alignment horizontal="center" wrapText="1"/>
    </xf>
    <xf numFmtId="0" fontId="17" fillId="0" borderId="0" xfId="0" applyFont="1" applyFill="1" applyAlignment="1"/>
    <xf numFmtId="0" fontId="2" fillId="3" borderId="18" xfId="0" applyFont="1" applyFill="1" applyBorder="1" applyAlignment="1">
      <alignment horizontal="justify" vertical="center" wrapText="1"/>
    </xf>
    <xf numFmtId="0" fontId="0" fillId="3" borderId="18" xfId="0" applyFill="1" applyBorder="1" applyAlignment="1">
      <alignment horizontal="justify" vertical="center" wrapText="1"/>
    </xf>
    <xf numFmtId="0" fontId="1" fillId="0" borderId="1" xfId="0" applyFont="1" applyBorder="1" applyAlignment="1">
      <alignment horizontal="justify" wrapText="1"/>
    </xf>
    <xf numFmtId="0" fontId="3" fillId="0" borderId="4" xfId="0" applyFont="1" applyBorder="1" applyAlignment="1">
      <alignment horizontal="justify" wrapText="1"/>
    </xf>
    <xf numFmtId="0" fontId="0" fillId="0" borderId="5" xfId="0" applyFill="1" applyBorder="1" applyAlignment="1" applyProtection="1">
      <alignment horizontal="center" wrapText="1"/>
      <protection locked="0"/>
    </xf>
    <xf numFmtId="0" fontId="0" fillId="0" borderId="8" xfId="0" applyFill="1" applyBorder="1" applyAlignment="1" applyProtection="1">
      <alignment horizontal="center" wrapText="1"/>
      <protection locked="0"/>
    </xf>
    <xf numFmtId="0" fontId="4" fillId="0" borderId="1" xfId="0" applyFont="1" applyBorder="1" applyAlignment="1">
      <alignment horizontal="justify" vertical="center" wrapText="1"/>
    </xf>
    <xf numFmtId="0" fontId="5" fillId="2" borderId="0" xfId="0" applyFont="1" applyFill="1" applyAlignment="1">
      <alignment horizontal="center" vertical="center" wrapText="1"/>
    </xf>
    <xf numFmtId="0" fontId="0" fillId="0" borderId="6" xfId="0" applyFill="1" applyBorder="1" applyAlignment="1" applyProtection="1">
      <alignment horizontal="center" wrapText="1"/>
      <protection locked="0"/>
    </xf>
    <xf numFmtId="0" fontId="0" fillId="0" borderId="9" xfId="0" applyFill="1" applyBorder="1" applyAlignment="1" applyProtection="1">
      <alignment horizontal="center" wrapText="1"/>
      <protection locked="0"/>
    </xf>
    <xf numFmtId="0" fontId="0" fillId="0" borderId="4" xfId="0" applyFill="1" applyBorder="1" applyAlignment="1" applyProtection="1">
      <alignment horizontal="center" wrapText="1"/>
      <protection locked="0"/>
    </xf>
    <xf numFmtId="0" fontId="0" fillId="0" borderId="7" xfId="0" applyFill="1" applyBorder="1" applyAlignment="1" applyProtection="1">
      <alignment horizontal="center" wrapText="1"/>
      <protection locked="0"/>
    </xf>
    <xf numFmtId="0" fontId="0" fillId="3" borderId="10" xfId="0" applyFill="1" applyBorder="1" applyAlignment="1">
      <alignment horizontal="center" vertical="center"/>
    </xf>
    <xf numFmtId="0" fontId="0" fillId="3" borderId="17" xfId="0" applyFill="1" applyBorder="1" applyAlignment="1">
      <alignment horizontal="center" vertical="center"/>
    </xf>
    <xf numFmtId="0" fontId="0" fillId="0" borderId="23" xfId="0"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5" xfId="0" applyFill="1" applyBorder="1" applyAlignment="1" applyProtection="1">
      <alignment horizontal="center" vertical="center" wrapText="1"/>
      <protection locked="0"/>
    </xf>
    <xf numFmtId="0" fontId="0" fillId="0" borderId="8" xfId="0" applyFill="1" applyBorder="1" applyAlignment="1" applyProtection="1">
      <alignment horizontal="center" vertical="center" wrapText="1"/>
      <protection locked="0"/>
    </xf>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10" fillId="0" borderId="2"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8" xfId="0" applyFont="1" applyFill="1" applyBorder="1" applyAlignment="1">
      <alignment horizontal="center" vertical="center"/>
    </xf>
    <xf numFmtId="0" fontId="0" fillId="0" borderId="0" xfId="0" applyAlignment="1">
      <alignment horizontal="center" wrapText="1"/>
    </xf>
    <xf numFmtId="0" fontId="2"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7" xfId="0" applyFont="1" applyFill="1" applyBorder="1" applyAlignment="1">
      <alignment horizontal="center" vertical="center"/>
    </xf>
    <xf numFmtId="0" fontId="0" fillId="0" borderId="3" xfId="0" applyFill="1" applyBorder="1" applyAlignment="1">
      <alignment horizontal="center" vertical="center"/>
    </xf>
    <xf numFmtId="0" fontId="0" fillId="0" borderId="6" xfId="0" applyFill="1" applyBorder="1" applyAlignment="1">
      <alignment horizontal="center" vertical="center"/>
    </xf>
    <xf numFmtId="0" fontId="0" fillId="0" borderId="6" xfId="0" applyFill="1" applyBorder="1" applyAlignment="1" applyProtection="1">
      <alignment horizontal="center" vertical="center" wrapText="1"/>
      <protection locked="0"/>
    </xf>
    <xf numFmtId="0" fontId="0" fillId="0" borderId="9" xfId="0" applyFill="1" applyBorder="1" applyAlignment="1" applyProtection="1">
      <alignment horizontal="center" vertical="center" wrapText="1"/>
      <protection locked="0"/>
    </xf>
    <xf numFmtId="0" fontId="15" fillId="0" borderId="23" xfId="0" applyFont="1" applyBorder="1" applyAlignment="1">
      <alignment horizontal="center" wrapText="1"/>
    </xf>
    <xf numFmtId="0" fontId="0" fillId="0" borderId="22" xfId="0" applyBorder="1" applyAlignment="1"/>
    <xf numFmtId="0" fontId="2" fillId="3" borderId="19" xfId="0" applyFont="1" applyFill="1" applyBorder="1" applyAlignment="1">
      <alignment horizontal="justify" vertical="center" wrapText="1"/>
    </xf>
    <xf numFmtId="0" fontId="0" fillId="3" borderId="19" xfId="0" applyFill="1" applyBorder="1" applyAlignment="1">
      <alignment horizontal="justify" vertical="center" wrapText="1"/>
    </xf>
    <xf numFmtId="0" fontId="9" fillId="0" borderId="0" xfId="0" applyFont="1" applyBorder="1" applyAlignment="1">
      <alignment horizontal="center" vertical="center" wrapText="1"/>
    </xf>
    <xf numFmtId="0" fontId="2" fillId="3" borderId="15" xfId="0" applyFont="1" applyFill="1" applyBorder="1" applyAlignment="1">
      <alignment horizontal="justify" vertical="center" wrapText="1"/>
    </xf>
    <xf numFmtId="0" fontId="0" fillId="3" borderId="15" xfId="0" applyFill="1" applyBorder="1" applyAlignment="1">
      <alignment horizontal="justify" vertical="center" wrapText="1"/>
    </xf>
    <xf numFmtId="0" fontId="15" fillId="0" borderId="23" xfId="0" applyFont="1" applyBorder="1" applyAlignment="1">
      <alignment horizontal="left" wrapText="1"/>
    </xf>
    <xf numFmtId="0" fontId="0" fillId="0" borderId="22" xfId="0" applyBorder="1" applyAlignment="1">
      <alignment horizontal="left"/>
    </xf>
    <xf numFmtId="0" fontId="15" fillId="0" borderId="5" xfId="0" applyFont="1" applyBorder="1" applyAlignment="1">
      <alignment horizontal="left" wrapText="1"/>
    </xf>
    <xf numFmtId="0" fontId="0" fillId="0" borderId="5" xfId="0" applyBorder="1" applyAlignment="1">
      <alignment horizontal="left"/>
    </xf>
    <xf numFmtId="0" fontId="0" fillId="0" borderId="23" xfId="0" applyBorder="1" applyAlignment="1">
      <alignment horizontal="left"/>
    </xf>
    <xf numFmtId="0" fontId="0" fillId="0" borderId="21" xfId="0" applyBorder="1" applyAlignment="1">
      <alignment horizontal="left"/>
    </xf>
    <xf numFmtId="0" fontId="15" fillId="0" borderId="23" xfId="0" applyFont="1" applyBorder="1" applyAlignment="1">
      <alignment horizontal="center"/>
    </xf>
    <xf numFmtId="0" fontId="15" fillId="0" borderId="21" xfId="0" applyFont="1" applyBorder="1" applyAlignment="1">
      <alignment horizontal="center"/>
    </xf>
    <xf numFmtId="0" fontId="15" fillId="0" borderId="22" xfId="0" applyFont="1" applyBorder="1" applyAlignment="1">
      <alignment horizontal="center"/>
    </xf>
  </cellXfs>
  <cellStyles count="1">
    <cellStyle name="Normal" xfId="0" builtinId="0"/>
  </cellStyles>
  <dxfs count="9">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9</xdr:col>
      <xdr:colOff>0</xdr:colOff>
      <xdr:row>1</xdr:row>
      <xdr:rowOff>4543425</xdr:rowOff>
    </xdr:to>
    <xdr:sp macro="" textlink="">
      <xdr:nvSpPr>
        <xdr:cNvPr id="1029" name="CuadroTexto 1"/>
        <xdr:cNvSpPr txBox="1">
          <a:spLocks noChangeArrowheads="1"/>
        </xdr:cNvSpPr>
      </xdr:nvSpPr>
      <xdr:spPr bwMode="auto">
        <a:xfrm>
          <a:off x="0" y="361950"/>
          <a:ext cx="5372100" cy="4514850"/>
        </a:xfrm>
        <a:prstGeom prst="rect">
          <a:avLst/>
        </a:prstGeom>
        <a:solidFill>
          <a:srgbClr val="FFFFFF"/>
        </a:solidFill>
        <a:ln>
          <a:noFill/>
        </a:ln>
        <a:extLst>
          <a:ext uri="{91240B29-F687-4F45-9708-019B960494DF}">
            <a14:hiddenLine xmlns:a14="http://schemas.microsoft.com/office/drawing/2010/main" w="9525">
              <a:solidFill>
                <a:srgbClr val="BCBCBC"/>
              </a:solidFill>
              <a:miter lim="800000"/>
              <a:headEnd/>
              <a:tailEnd/>
            </a14:hiddenLine>
          </a:ext>
        </a:extLst>
      </xdr:spPr>
      <xdr:txBody>
        <a:bodyPr vertOverflow="clip" wrap="square" lIns="27432" tIns="27432" rIns="27432" bIns="0" anchor="t" upright="1"/>
        <a:lstStyle/>
        <a:p>
          <a:pPr algn="just" rtl="0">
            <a:defRPr sz="1000"/>
          </a:pPr>
          <a:r>
            <a:rPr lang="es-ES" sz="1200" b="1" i="0" u="none" strike="noStrike" baseline="0">
              <a:solidFill>
                <a:srgbClr val="000000"/>
              </a:solidFill>
              <a:latin typeface="Calibri"/>
            </a:rPr>
            <a:t>                                         INFORME DEL PROFESOR-TUTOR</a:t>
          </a:r>
        </a:p>
        <a:p>
          <a:pPr algn="just" rtl="0">
            <a:defRPr sz="1000"/>
          </a:pPr>
          <a:endParaRPr lang="es-ES" sz="1200" b="0" i="0" u="none" strike="noStrike" baseline="0">
            <a:solidFill>
              <a:srgbClr val="000000"/>
            </a:solidFill>
            <a:latin typeface="Calibri"/>
          </a:endParaRPr>
        </a:p>
        <a:p>
          <a:pPr algn="just" rtl="0">
            <a:defRPr sz="1000"/>
          </a:pPr>
          <a:r>
            <a:rPr lang="es-ES" sz="1100" b="1" i="0" u="none" strike="noStrike" baseline="0">
              <a:solidFill>
                <a:srgbClr val="000000"/>
              </a:solidFill>
              <a:latin typeface="Calibri"/>
            </a:rPr>
            <a:t> </a:t>
          </a:r>
          <a:r>
            <a:rPr lang="es-ES" sz="1100" b="0" i="0" u="none" strike="noStrike" baseline="0">
              <a:solidFill>
                <a:srgbClr val="000000"/>
              </a:solidFill>
              <a:latin typeface="Calibri"/>
            </a:rPr>
            <a:t>La Orden de 6 de abril de 2018 (BORM del 9), por la que se establecen las bases reguladoras y la convocatoria de los procedimientos selectivos para el ingreso, accesos ya adquisición de nuevas especialidades en los curpos de Profesores de Enseñanza Secundaria, Profesores Técnicos de Formación Profesional, Profesores de Música y Artes Escénicas y Profesores de Artes Plásticas y Diseño, contempla en su Capítulo XII (artículo 75.1.b), que </a:t>
          </a:r>
          <a:r>
            <a:rPr lang="es-ES" sz="1100" b="0" i="1" u="none" strike="noStrike" baseline="0">
              <a:solidFill>
                <a:srgbClr val="000000"/>
              </a:solidFill>
              <a:latin typeface="Calibri"/>
            </a:rPr>
            <a:t>“Finalizado el período de prácticas, los profesores tutores </a:t>
          </a:r>
          <a:r>
            <a:rPr lang="es-ES" sz="1100" b="0" i="1" u="sng" strike="noStrike" baseline="0">
              <a:solidFill>
                <a:srgbClr val="000000"/>
              </a:solidFill>
              <a:latin typeface="Calibri"/>
            </a:rPr>
            <a:t>sistematizarán en un documento </a:t>
          </a:r>
          <a:r>
            <a:rPr lang="es-ES" sz="1100" b="0" i="1" u="none" strike="noStrike" baseline="0">
              <a:solidFill>
                <a:srgbClr val="000000"/>
              </a:solidFill>
              <a:latin typeface="Calibri"/>
            </a:rPr>
            <a:t>la información recogida acerca de las tareas realizadas por el funcionario en prácticas, conforme a los indicadores, metodología e instrumentos establecidos en el anexo XXI...”</a:t>
          </a:r>
          <a:endParaRPr lang="es-ES" sz="1100" b="0" i="0" u="none" strike="noStrike" baseline="0">
            <a:solidFill>
              <a:srgbClr val="000000"/>
            </a:solidFill>
            <a:latin typeface="Calibri"/>
          </a:endParaRPr>
        </a:p>
        <a:p>
          <a:pPr algn="just" rtl="0">
            <a:defRPr sz="1000"/>
          </a:pPr>
          <a:r>
            <a:rPr lang="es-ES" sz="1100" b="0" i="0" u="none" strike="noStrike" baseline="0">
              <a:solidFill>
                <a:srgbClr val="000000"/>
              </a:solidFill>
              <a:latin typeface="Calibri"/>
            </a:rPr>
            <a:t> Asimismo, el artículo 74.3.c señala, entre las funciones del tutor, la de "Asistir, al menos, a dos sesiones de clase mensuales del funcionario en prácticas para orientar su trabajo con el alumnado". </a:t>
          </a:r>
        </a:p>
        <a:p>
          <a:pPr algn="just" rtl="0">
            <a:defRPr sz="1000"/>
          </a:pPr>
          <a:r>
            <a:rPr lang="es-ES" sz="1100" b="0" i="0" u="none" strike="noStrike" baseline="0">
              <a:solidFill>
                <a:srgbClr val="000000"/>
              </a:solidFill>
              <a:latin typeface="Calibri"/>
            </a:rPr>
            <a:t>En el presente informe se recoge la relación de indicadores, vinculados a las dimensiones y criterios de evaluación, para la valoración de la labor profesional del funcionario en prácticas, así como las sesiones de clase del funcionario en prácticas a las que ha asistido el tutor.</a:t>
          </a:r>
        </a:p>
        <a:p>
          <a:pPr algn="just" rtl="0">
            <a:defRPr sz="1000"/>
          </a:pPr>
          <a:r>
            <a:rPr lang="es-ES" sz="1100" b="0" i="0" u="none" strike="noStrike" baseline="0">
              <a:solidFill>
                <a:srgbClr val="000000"/>
              </a:solidFill>
              <a:latin typeface="Calibri"/>
            </a:rPr>
            <a:t>El funcionario en prácticas valorará cada uno de los indicadores según la siguiente escala:  </a:t>
          </a:r>
        </a:p>
        <a:p>
          <a:pPr algn="just" rtl="0">
            <a:defRPr sz="1000"/>
          </a:pPr>
          <a:r>
            <a:rPr lang="es-ES" sz="1100" b="0" i="0" u="none" strike="noStrike" baseline="0">
              <a:solidFill>
                <a:srgbClr val="000000"/>
              </a:solidFill>
              <a:latin typeface="Calibri"/>
            </a:rPr>
            <a:t> </a:t>
          </a:r>
        </a:p>
      </xdr:txBody>
    </xdr:sp>
    <xdr:clientData/>
  </xdr:twoCellAnchor>
  <xdr:twoCellAnchor>
    <xdr:from>
      <xdr:col>0</xdr:col>
      <xdr:colOff>38101</xdr:colOff>
      <xdr:row>20</xdr:row>
      <xdr:rowOff>28576</xdr:rowOff>
    </xdr:from>
    <xdr:to>
      <xdr:col>8</xdr:col>
      <xdr:colOff>895351</xdr:colOff>
      <xdr:row>20</xdr:row>
      <xdr:rowOff>800100</xdr:rowOff>
    </xdr:to>
    <xdr:sp macro="" textlink="">
      <xdr:nvSpPr>
        <xdr:cNvPr id="1030" name="CuadroTexto 2"/>
        <xdr:cNvSpPr txBox="1">
          <a:spLocks noChangeArrowheads="1"/>
        </xdr:cNvSpPr>
      </xdr:nvSpPr>
      <xdr:spPr bwMode="auto">
        <a:xfrm>
          <a:off x="38101" y="8181976"/>
          <a:ext cx="5581650" cy="771524"/>
        </a:xfrm>
        <a:prstGeom prst="rect">
          <a:avLst/>
        </a:prstGeom>
        <a:solidFill>
          <a:srgbClr val="FFFFFF"/>
        </a:solidFill>
        <a:ln>
          <a:noFill/>
        </a:ln>
        <a:extLst>
          <a:ext uri="{91240B29-F687-4F45-9708-019B960494DF}">
            <a14:hiddenLine xmlns:a14="http://schemas.microsoft.com/office/drawing/2010/main" w="9525">
              <a:solidFill>
                <a:srgbClr val="BCBCBC"/>
              </a:solidFill>
              <a:miter lim="800000"/>
              <a:headEnd/>
              <a:tailEnd/>
            </a14:hiddenLine>
          </a:ext>
        </a:extLst>
      </xdr:spPr>
      <xdr:txBody>
        <a:bodyPr vertOverflow="clip" wrap="square" lIns="27432" tIns="27432" rIns="27432" bIns="0" anchor="t" upright="1"/>
        <a:lstStyle/>
        <a:p>
          <a:pPr algn="just" rtl="0">
            <a:defRPr sz="1000"/>
          </a:pPr>
          <a:r>
            <a:rPr lang="es-ES" sz="800" b="0" i="0" u="none" strike="noStrike" baseline="0">
              <a:solidFill>
                <a:srgbClr val="000000"/>
              </a:solidFill>
              <a:latin typeface="Arial" panose="020B0604020202020204" pitchFamily="34" charset="0"/>
              <a:cs typeface="Arial" panose="020B0604020202020204" pitchFamily="34" charset="0"/>
            </a:rPr>
            <a:t>Para que el funcionario en prácticas obtenga una valoración global positiva, todos los criterios del anexo XXI de la Orden de convocatoria deberán alcanzar una puntuación de al menos la mitad del valor máximo que se determina en dicho anexo.</a:t>
          </a:r>
        </a:p>
        <a:p>
          <a:pPr algn="just" rtl="0">
            <a:defRPr sz="1000"/>
          </a:pPr>
          <a:r>
            <a:rPr lang="es-ES" sz="800" b="0" i="0" u="none" strike="noStrike" baseline="0">
              <a:solidFill>
                <a:srgbClr val="000000"/>
              </a:solidFill>
              <a:latin typeface="Arial" panose="020B0604020202020204" pitchFamily="34" charset="0"/>
              <a:cs typeface="Arial" panose="020B0604020202020204" pitchFamily="34" charset="0"/>
            </a:rPr>
            <a:t>Si, debido a las características específicas del puesto de trabajo desempeñado por el funcionario en prácticas, alguno de los indicadores no fuese susceptible de valoración, el tutor lo justificará por escrito en el apartado "Justificación de indicadores no valorados" del presente informe para su consideración por la Comisión Evaluadora</a:t>
          </a:r>
        </a:p>
      </xdr:txBody>
    </xdr:sp>
    <xdr:clientData/>
  </xdr:twoCellAnchor>
  <xdr:twoCellAnchor>
    <xdr:from>
      <xdr:col>0</xdr:col>
      <xdr:colOff>28575</xdr:colOff>
      <xdr:row>138</xdr:row>
      <xdr:rowOff>47625</xdr:rowOff>
    </xdr:from>
    <xdr:to>
      <xdr:col>8</xdr:col>
      <xdr:colOff>1038225</xdr:colOff>
      <xdr:row>144</xdr:row>
      <xdr:rowOff>76200</xdr:rowOff>
    </xdr:to>
    <xdr:sp macro="" textlink="">
      <xdr:nvSpPr>
        <xdr:cNvPr id="1187" name="CuadroTexto 2"/>
        <xdr:cNvSpPr txBox="1">
          <a:spLocks noChangeArrowheads="1"/>
        </xdr:cNvSpPr>
      </xdr:nvSpPr>
      <xdr:spPr bwMode="auto">
        <a:xfrm>
          <a:off x="28575" y="58207275"/>
          <a:ext cx="5534025" cy="1362075"/>
        </a:xfrm>
        <a:prstGeom prst="rect">
          <a:avLst/>
        </a:prstGeom>
        <a:solidFill>
          <a:srgbClr val="FFFFFF"/>
        </a:solidFill>
        <a:ln w="12700">
          <a:solidFill>
            <a:srgbClr xmlns:mc="http://schemas.openxmlformats.org/markup-compatibility/2006" xmlns:a14="http://schemas.microsoft.com/office/drawing/2010/main" val="C0C0C0" mc:Ignorable="a14" a14:legacySpreadsheetColorIndex="22"/>
          </a:solidFill>
          <a:miter lim="800000"/>
          <a:headEnd/>
          <a:tailEnd/>
        </a:ln>
      </xdr:spPr>
      <xdr:txBody>
        <a:bodyPr/>
        <a:lstStyle/>
        <a:p>
          <a:endParaRPr lang="es-ES"/>
        </a:p>
      </xdr:txBody>
    </xdr:sp>
    <xdr:clientData/>
  </xdr:twoCellAnchor>
  <xdr:twoCellAnchor>
    <xdr:from>
      <xdr:col>0</xdr:col>
      <xdr:colOff>129117</xdr:colOff>
      <xdr:row>144</xdr:row>
      <xdr:rowOff>112183</xdr:rowOff>
    </xdr:from>
    <xdr:to>
      <xdr:col>4</xdr:col>
      <xdr:colOff>214842</xdr:colOff>
      <xdr:row>155</xdr:row>
      <xdr:rowOff>64558</xdr:rowOff>
    </xdr:to>
    <xdr:sp macro="" textlink="">
      <xdr:nvSpPr>
        <xdr:cNvPr id="1033" name="CuadroTexto 3"/>
        <xdr:cNvSpPr txBox="1">
          <a:spLocks noChangeArrowheads="1"/>
        </xdr:cNvSpPr>
      </xdr:nvSpPr>
      <xdr:spPr bwMode="auto">
        <a:xfrm>
          <a:off x="129117" y="59802183"/>
          <a:ext cx="2615142" cy="2047875"/>
        </a:xfrm>
        <a:prstGeom prst="rect">
          <a:avLst/>
        </a:prstGeom>
        <a:solidFill>
          <a:srgbClr val="FFFFFF"/>
        </a:solidFill>
        <a:ln>
          <a:noFill/>
        </a:ln>
        <a:extLst>
          <a:ext uri="{91240B29-F687-4F45-9708-019B960494DF}">
            <a14:hiddenLine xmlns:a14="http://schemas.microsoft.com/office/drawing/2010/main" w="9525">
              <a:solidFill>
                <a:srgbClr val="BCBCBC"/>
              </a:solidFill>
              <a:miter lim="800000"/>
              <a:headEnd/>
              <a:tailEnd/>
            </a14:hiddenLine>
          </a:ext>
        </a:extLst>
      </xdr:spPr>
      <xdr:txBody>
        <a:bodyPr vertOverflow="clip" wrap="square" lIns="27432" tIns="27432" rIns="0" bIns="0" anchor="t" upright="1"/>
        <a:lstStyle/>
        <a:p>
          <a:pPr algn="l" rtl="0">
            <a:defRPr sz="1000"/>
          </a:pPr>
          <a:r>
            <a:rPr lang="es-ES" sz="1100" b="0" i="0" u="none" strike="noStrike" baseline="0">
              <a:solidFill>
                <a:srgbClr val="000000"/>
              </a:solidFill>
              <a:latin typeface="Calibri"/>
            </a:rPr>
            <a:t>En............................. a ……de ……………….. de  2019</a:t>
          </a:r>
          <a:endParaRPr lang="es-ES" sz="1200" b="0" i="0" u="none" strike="noStrike" baseline="0">
            <a:solidFill>
              <a:srgbClr val="000000"/>
            </a:solidFill>
            <a:latin typeface="Times New Roman"/>
            <a:cs typeface="Times New Roman"/>
          </a:endParaRPr>
        </a:p>
        <a:p>
          <a:pPr algn="l" rtl="0">
            <a:defRPr sz="1000"/>
          </a:pPr>
          <a:r>
            <a:rPr lang="es-ES" sz="1100" b="0" i="0" u="none" strike="noStrike" baseline="0">
              <a:solidFill>
                <a:srgbClr val="000000"/>
              </a:solidFill>
              <a:latin typeface="Calibri"/>
            </a:rPr>
            <a:t>EL TUTOR/A</a:t>
          </a:r>
          <a:endParaRPr lang="es-ES" sz="1200" b="0" i="0" u="none" strike="noStrike" baseline="0">
            <a:solidFill>
              <a:srgbClr val="000000"/>
            </a:solidFill>
            <a:latin typeface="Times New Roman"/>
            <a:cs typeface="Times New Roman"/>
          </a:endParaRPr>
        </a:p>
        <a:p>
          <a:pPr algn="l" rtl="0">
            <a:defRPr sz="1000"/>
          </a:pPr>
          <a:r>
            <a:rPr lang="es-ES" sz="1100" b="0" i="0" u="none" strike="noStrike" baseline="0">
              <a:solidFill>
                <a:srgbClr val="000000"/>
              </a:solidFill>
              <a:latin typeface="Calibri"/>
            </a:rPr>
            <a:t> </a:t>
          </a:r>
          <a:endParaRPr lang="es-ES" sz="1200" b="0" i="0" u="none" strike="noStrike" baseline="0">
            <a:solidFill>
              <a:srgbClr val="000000"/>
            </a:solidFill>
            <a:latin typeface="Times New Roman"/>
            <a:cs typeface="Times New Roman"/>
          </a:endParaRPr>
        </a:p>
        <a:p>
          <a:pPr algn="l" rtl="0">
            <a:defRPr sz="1000"/>
          </a:pPr>
          <a:r>
            <a:rPr lang="es-ES" sz="1100" b="0" i="0" u="none" strike="noStrike" baseline="0">
              <a:solidFill>
                <a:srgbClr val="000000"/>
              </a:solidFill>
              <a:latin typeface="Calibri"/>
            </a:rPr>
            <a:t> </a:t>
          </a:r>
          <a:endParaRPr lang="es-ES" sz="1200" b="0" i="0" u="none" strike="noStrike" baseline="0">
            <a:solidFill>
              <a:srgbClr val="000000"/>
            </a:solidFill>
            <a:latin typeface="Times New Roman"/>
            <a:cs typeface="Times New Roman"/>
          </a:endParaRPr>
        </a:p>
        <a:p>
          <a:pPr algn="l" rtl="0">
            <a:defRPr sz="1000"/>
          </a:pPr>
          <a:r>
            <a:rPr lang="es-ES" sz="1100" b="0" i="0" u="none" strike="noStrike" baseline="0">
              <a:solidFill>
                <a:srgbClr val="000000"/>
              </a:solidFill>
              <a:latin typeface="Calibri"/>
            </a:rPr>
            <a:t> </a:t>
          </a:r>
          <a:endParaRPr lang="es-ES" sz="1200" b="0" i="0" u="none" strike="noStrike" baseline="0">
            <a:solidFill>
              <a:srgbClr val="000000"/>
            </a:solidFill>
            <a:latin typeface="Times New Roman"/>
            <a:cs typeface="Times New Roman"/>
          </a:endParaRPr>
        </a:p>
        <a:p>
          <a:pPr algn="l" rtl="0">
            <a:defRPr sz="1000"/>
          </a:pPr>
          <a:r>
            <a:rPr lang="es-ES" sz="1100" b="0" i="0" u="none" strike="noStrike" baseline="0">
              <a:solidFill>
                <a:srgbClr val="000000"/>
              </a:solidFill>
              <a:latin typeface="Calibri"/>
            </a:rPr>
            <a:t> </a:t>
          </a:r>
          <a:endParaRPr lang="es-ES" sz="1200" b="0" i="0" u="none" strike="noStrike" baseline="0">
            <a:solidFill>
              <a:srgbClr val="000000"/>
            </a:solidFill>
            <a:latin typeface="Times New Roman"/>
            <a:cs typeface="Times New Roman"/>
          </a:endParaRPr>
        </a:p>
        <a:p>
          <a:pPr algn="l" rtl="0">
            <a:defRPr sz="1000"/>
          </a:pPr>
          <a:r>
            <a:rPr lang="es-ES" sz="1100" b="0" i="0" u="none" strike="noStrike" baseline="0">
              <a:solidFill>
                <a:srgbClr val="000000"/>
              </a:solidFill>
              <a:latin typeface="Calibri"/>
            </a:rPr>
            <a:t> </a:t>
          </a:r>
          <a:endParaRPr lang="es-ES" sz="1200" b="0" i="0" u="none" strike="noStrike" baseline="0">
            <a:solidFill>
              <a:srgbClr val="000000"/>
            </a:solidFill>
            <a:latin typeface="Times New Roman"/>
            <a:cs typeface="Times New Roman"/>
          </a:endParaRPr>
        </a:p>
        <a:p>
          <a:pPr algn="l" rtl="0">
            <a:defRPr sz="1000"/>
          </a:pPr>
          <a:endParaRPr lang="es-ES" sz="1100" b="0" i="0" u="none" strike="noStrike" baseline="0">
            <a:solidFill>
              <a:srgbClr val="000000"/>
            </a:solidFill>
            <a:latin typeface="Calibri"/>
          </a:endParaRPr>
        </a:p>
        <a:p>
          <a:pPr algn="l" rtl="0">
            <a:defRPr sz="1000"/>
          </a:pPr>
          <a:r>
            <a:rPr lang="es-ES" sz="1100" b="0" i="0" u="none" strike="noStrike" baseline="0">
              <a:solidFill>
                <a:srgbClr val="000000"/>
              </a:solidFill>
              <a:latin typeface="Calibri"/>
            </a:rPr>
            <a:t>Fdo.: ………………………………</a:t>
          </a:r>
          <a:endParaRPr lang="es-ES" sz="1200" b="0" i="0" u="none" strike="noStrike" baseline="0">
            <a:solidFill>
              <a:srgbClr val="000000"/>
            </a:solidFill>
            <a:latin typeface="Times New Roman"/>
            <a:cs typeface="Times New Roman"/>
          </a:endParaRPr>
        </a:p>
        <a:p>
          <a:pPr algn="l" rtl="0">
            <a:defRPr sz="1000"/>
          </a:pPr>
          <a:endParaRPr lang="es-ES" sz="1200" b="0" i="0" u="none" strike="noStrike" baseline="0">
            <a:solidFill>
              <a:srgbClr val="000000"/>
            </a:solidFill>
            <a:latin typeface="Times New Roman"/>
            <a:cs typeface="Times New Roman"/>
          </a:endParaRPr>
        </a:p>
      </xdr:txBody>
    </xdr:sp>
    <xdr:clientData/>
  </xdr:twoCellAnchor>
  <xdr:twoCellAnchor>
    <xdr:from>
      <xdr:col>4</xdr:col>
      <xdr:colOff>369359</xdr:colOff>
      <xdr:row>145</xdr:row>
      <xdr:rowOff>121708</xdr:rowOff>
    </xdr:from>
    <xdr:to>
      <xdr:col>8</xdr:col>
      <xdr:colOff>857250</xdr:colOff>
      <xdr:row>156</xdr:row>
      <xdr:rowOff>84667</xdr:rowOff>
    </xdr:to>
    <xdr:sp macro="" textlink="">
      <xdr:nvSpPr>
        <xdr:cNvPr id="1034" name="CuadroTexto 4"/>
        <xdr:cNvSpPr txBox="1">
          <a:spLocks noChangeArrowheads="1"/>
        </xdr:cNvSpPr>
      </xdr:nvSpPr>
      <xdr:spPr bwMode="auto">
        <a:xfrm>
          <a:off x="2898776" y="60002208"/>
          <a:ext cx="2572807" cy="2058459"/>
        </a:xfrm>
        <a:prstGeom prst="rect">
          <a:avLst/>
        </a:prstGeom>
        <a:solidFill>
          <a:srgbClr val="FFFFFF"/>
        </a:solidFill>
        <a:ln>
          <a:noFill/>
        </a:ln>
        <a:extLst>
          <a:ext uri="{91240B29-F687-4F45-9708-019B960494DF}">
            <a14:hiddenLine xmlns:a14="http://schemas.microsoft.com/office/drawing/2010/main" w="9525">
              <a:solidFill>
                <a:srgbClr val="BCBCBC"/>
              </a:solidFill>
              <a:miter lim="800000"/>
              <a:headEnd/>
              <a:tailEnd/>
            </a14:hiddenLine>
          </a:ext>
        </a:extLst>
      </xdr:spPr>
      <xdr:txBody>
        <a:bodyPr vertOverflow="clip" wrap="square" lIns="27432" tIns="27432" rIns="0" bIns="0" anchor="t" upright="1"/>
        <a:lstStyle/>
        <a:p>
          <a:pPr algn="l" rtl="0">
            <a:defRPr sz="1000"/>
          </a:pPr>
          <a:r>
            <a:rPr lang="es-ES" sz="1100" b="0" i="0" u="none" strike="noStrike" baseline="0">
              <a:solidFill>
                <a:srgbClr val="000000"/>
              </a:solidFill>
              <a:latin typeface="Calibri"/>
            </a:rPr>
            <a:t>Visado, en su caso</a:t>
          </a:r>
        </a:p>
        <a:p>
          <a:pPr algn="l" rtl="0">
            <a:defRPr sz="1000"/>
          </a:pPr>
          <a:r>
            <a:rPr lang="es-ES" sz="1100" b="0" i="0" u="none" strike="noStrike" baseline="0">
              <a:solidFill>
                <a:srgbClr val="000000"/>
              </a:solidFill>
              <a:latin typeface="Calibri"/>
            </a:rPr>
            <a:t> </a:t>
          </a:r>
        </a:p>
        <a:p>
          <a:pPr algn="l" rtl="0">
            <a:defRPr sz="1000"/>
          </a:pPr>
          <a:r>
            <a:rPr lang="es-ES" sz="1100" b="0" i="0" u="none" strike="noStrike" baseline="0">
              <a:solidFill>
                <a:srgbClr val="000000"/>
              </a:solidFill>
              <a:latin typeface="Calibri"/>
            </a:rPr>
            <a:t>En.............................. a ……de ……………….. de  2019</a:t>
          </a:r>
        </a:p>
        <a:p>
          <a:pPr algn="l" rtl="0">
            <a:defRPr sz="1000"/>
          </a:pPr>
          <a:r>
            <a:rPr lang="es-ES" sz="1100" b="0" i="0" u="none" strike="noStrike" baseline="0">
              <a:solidFill>
                <a:srgbClr val="000000"/>
              </a:solidFill>
              <a:latin typeface="Calibri"/>
            </a:rPr>
            <a:t>PRESIDENTE DE LA COMISIÓN EVALUADORA</a:t>
          </a:r>
        </a:p>
        <a:p>
          <a:pPr algn="l" rtl="0">
            <a:defRPr sz="1000"/>
          </a:pPr>
          <a:r>
            <a:rPr lang="es-ES" sz="1100" b="0" i="0" u="none" strike="noStrike" baseline="0">
              <a:solidFill>
                <a:srgbClr val="000000"/>
              </a:solidFill>
              <a:latin typeface="Calibri"/>
            </a:rPr>
            <a:t> </a:t>
          </a:r>
        </a:p>
        <a:p>
          <a:pPr algn="l" rtl="0">
            <a:defRPr sz="1000"/>
          </a:pPr>
          <a:r>
            <a:rPr lang="es-ES" sz="1100" b="0" i="0" u="none" strike="noStrike" baseline="0">
              <a:solidFill>
                <a:srgbClr val="000000"/>
              </a:solidFill>
              <a:latin typeface="Calibri"/>
            </a:rPr>
            <a:t> </a:t>
          </a:r>
        </a:p>
        <a:p>
          <a:pPr algn="l" rtl="0">
            <a:defRPr sz="1000"/>
          </a:pPr>
          <a:r>
            <a:rPr lang="es-ES" sz="1100" b="0" i="0" u="none" strike="noStrike" baseline="0">
              <a:solidFill>
                <a:srgbClr val="000000"/>
              </a:solidFill>
              <a:latin typeface="Calibri"/>
            </a:rPr>
            <a:t> </a:t>
          </a:r>
        </a:p>
        <a:p>
          <a:pPr algn="l" rtl="0">
            <a:defRPr sz="1000"/>
          </a:pPr>
          <a:r>
            <a:rPr lang="es-ES" sz="1100" b="0" i="0" u="none" strike="noStrike" baseline="0">
              <a:solidFill>
                <a:srgbClr val="000000"/>
              </a:solidFill>
              <a:latin typeface="Calibri"/>
            </a:rPr>
            <a:t> </a:t>
          </a:r>
        </a:p>
        <a:p>
          <a:pPr algn="l" rtl="0">
            <a:defRPr sz="1000"/>
          </a:pPr>
          <a:r>
            <a:rPr lang="es-ES" sz="1100" b="0" i="0" u="none" strike="noStrike" baseline="0">
              <a:solidFill>
                <a:srgbClr val="000000"/>
              </a:solidFill>
              <a:latin typeface="Calibri"/>
            </a:rPr>
            <a:t> </a:t>
          </a:r>
        </a:p>
        <a:p>
          <a:pPr algn="l" rtl="0">
            <a:defRPr sz="1000"/>
          </a:pPr>
          <a:r>
            <a:rPr lang="es-ES" sz="1100" b="0" i="0" u="none" strike="noStrike" baseline="0">
              <a:solidFill>
                <a:srgbClr val="000000"/>
              </a:solidFill>
              <a:latin typeface="Calibri"/>
            </a:rPr>
            <a:t>Fdo.: ......................................…</a:t>
          </a:r>
        </a:p>
      </xdr:txBody>
    </xdr:sp>
    <xdr:clientData/>
  </xdr:twoCellAnchor>
  <xdr:twoCellAnchor>
    <xdr:from>
      <xdr:col>0</xdr:col>
      <xdr:colOff>57150</xdr:colOff>
      <xdr:row>113</xdr:row>
      <xdr:rowOff>76201</xdr:rowOff>
    </xdr:from>
    <xdr:to>
      <xdr:col>8</xdr:col>
      <xdr:colOff>904875</xdr:colOff>
      <xdr:row>113</xdr:row>
      <xdr:rowOff>2800351</xdr:rowOff>
    </xdr:to>
    <xdr:sp macro="" textlink="">
      <xdr:nvSpPr>
        <xdr:cNvPr id="2" name="CuadroTexto 1"/>
        <xdr:cNvSpPr txBox="1"/>
      </xdr:nvSpPr>
      <xdr:spPr>
        <a:xfrm>
          <a:off x="57150" y="49568101"/>
          <a:ext cx="5572125" cy="2724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3"/>
  <sheetViews>
    <sheetView tabSelected="1" topLeftCell="A124" zoomScaleNormal="100" workbookViewId="0">
      <selection activeCell="N151" sqref="N151"/>
    </sheetView>
  </sheetViews>
  <sheetFormatPr baseColWidth="10" defaultRowHeight="15" x14ac:dyDescent="0.25"/>
  <cols>
    <col min="1" max="1" width="13.28515625" customWidth="1"/>
    <col min="2" max="2" width="7" customWidth="1"/>
    <col min="3" max="6" width="9.42578125" customWidth="1"/>
    <col min="7" max="7" width="11.7109375" customWidth="1"/>
    <col min="8" max="8" width="1.140625" customWidth="1"/>
    <col min="9" max="9" width="14" customWidth="1"/>
    <col min="10" max="10" width="11.42578125" style="36"/>
    <col min="11" max="11" width="11.42578125" style="36" hidden="1" customWidth="1"/>
    <col min="12" max="12" width="11.42578125" style="37" hidden="1" customWidth="1"/>
    <col min="13" max="13" width="11.85546875" style="36" hidden="1" customWidth="1"/>
    <col min="14" max="17" width="11.42578125" style="36"/>
  </cols>
  <sheetData>
    <row r="1" spans="1:19" ht="2.25" customHeight="1" x14ac:dyDescent="0.25">
      <c r="J1" s="27"/>
      <c r="K1" s="27"/>
      <c r="L1" s="28"/>
      <c r="M1" s="27"/>
      <c r="N1" s="27"/>
      <c r="O1" s="27"/>
      <c r="P1" s="27"/>
      <c r="Q1" s="27"/>
    </row>
    <row r="2" spans="1:19" ht="253.5" customHeight="1" x14ac:dyDescent="0.25">
      <c r="A2" s="115"/>
      <c r="B2" s="86"/>
      <c r="C2" s="86"/>
      <c r="D2" s="86"/>
      <c r="E2" s="86"/>
      <c r="F2" s="86"/>
      <c r="G2" s="86"/>
      <c r="H2" s="86"/>
      <c r="I2" s="86"/>
      <c r="J2" s="27"/>
      <c r="K2" s="27"/>
      <c r="L2" s="28"/>
      <c r="M2" s="27"/>
      <c r="N2" s="27"/>
      <c r="O2" s="27"/>
      <c r="P2" s="27"/>
      <c r="Q2" s="27"/>
    </row>
    <row r="3" spans="1:19" ht="15.75" customHeight="1" x14ac:dyDescent="0.25">
      <c r="A3" s="126" t="s">
        <v>26</v>
      </c>
      <c r="B3" s="127"/>
      <c r="C3" s="139" t="s">
        <v>27</v>
      </c>
      <c r="D3" s="140"/>
      <c r="E3" s="140"/>
      <c r="F3" s="140"/>
      <c r="G3" s="140"/>
      <c r="H3" s="140"/>
      <c r="I3" s="141"/>
      <c r="J3" s="27"/>
      <c r="K3" s="27"/>
      <c r="L3" s="28"/>
      <c r="M3" s="27"/>
      <c r="N3" s="27"/>
    </row>
    <row r="4" spans="1:19" ht="15.75" customHeight="1" x14ac:dyDescent="0.25">
      <c r="A4" s="133" t="s">
        <v>109</v>
      </c>
      <c r="B4" s="134"/>
      <c r="C4" s="137" t="s">
        <v>117</v>
      </c>
      <c r="D4" s="138"/>
      <c r="E4" s="138"/>
      <c r="F4" s="138"/>
      <c r="G4" s="138"/>
      <c r="H4" s="138"/>
      <c r="I4" s="134"/>
      <c r="J4" s="27"/>
      <c r="K4" s="27"/>
      <c r="L4" s="28"/>
      <c r="M4" s="27"/>
      <c r="N4" s="27"/>
    </row>
    <row r="5" spans="1:19" ht="15.75" customHeight="1" x14ac:dyDescent="0.25">
      <c r="A5" s="133" t="s">
        <v>102</v>
      </c>
      <c r="B5" s="134"/>
      <c r="C5" s="137" t="s">
        <v>113</v>
      </c>
      <c r="D5" s="138"/>
      <c r="E5" s="138"/>
      <c r="F5" s="138"/>
      <c r="G5" s="138"/>
      <c r="H5" s="138"/>
      <c r="I5" s="134"/>
      <c r="J5" s="27"/>
      <c r="K5" s="27"/>
      <c r="L5" s="28"/>
      <c r="M5" s="27"/>
      <c r="N5" s="27"/>
    </row>
    <row r="6" spans="1:19" ht="15.75" customHeight="1" x14ac:dyDescent="0.25">
      <c r="A6" s="133" t="s">
        <v>103</v>
      </c>
      <c r="B6" s="134"/>
      <c r="C6" s="137" t="s">
        <v>114</v>
      </c>
      <c r="D6" s="138"/>
      <c r="E6" s="138"/>
      <c r="F6" s="138"/>
      <c r="G6" s="138"/>
      <c r="H6" s="138"/>
      <c r="I6" s="134"/>
      <c r="J6" s="27"/>
      <c r="K6" s="27"/>
      <c r="L6" s="28"/>
      <c r="M6" s="27"/>
      <c r="N6" s="27"/>
    </row>
    <row r="7" spans="1:19" ht="15.75" customHeight="1" x14ac:dyDescent="0.25">
      <c r="A7" s="133" t="s">
        <v>104</v>
      </c>
      <c r="B7" s="134"/>
      <c r="C7" s="137" t="s">
        <v>115</v>
      </c>
      <c r="D7" s="138"/>
      <c r="E7" s="138"/>
      <c r="F7" s="138"/>
      <c r="G7" s="138"/>
      <c r="H7" s="138"/>
      <c r="I7" s="134"/>
      <c r="J7" s="27"/>
      <c r="K7" s="27"/>
      <c r="L7" s="28"/>
      <c r="M7" s="27"/>
      <c r="N7" s="27"/>
      <c r="O7" s="30"/>
      <c r="P7" s="30"/>
      <c r="Q7" s="30"/>
      <c r="R7" s="47"/>
      <c r="S7" s="47"/>
    </row>
    <row r="8" spans="1:19" ht="15.75" customHeight="1" x14ac:dyDescent="0.25">
      <c r="A8" s="135" t="s">
        <v>0</v>
      </c>
      <c r="B8" s="136"/>
      <c r="C8" s="136" t="s">
        <v>116</v>
      </c>
      <c r="D8" s="136"/>
      <c r="E8" s="136"/>
      <c r="F8" s="136"/>
      <c r="G8" s="136"/>
      <c r="H8" s="136"/>
      <c r="I8" s="136"/>
      <c r="J8" s="27"/>
      <c r="K8" s="27"/>
      <c r="L8" s="28"/>
      <c r="M8" s="27"/>
      <c r="N8" s="27"/>
      <c r="O8" s="48"/>
      <c r="P8" s="30"/>
      <c r="Q8" s="30"/>
      <c r="R8" s="47"/>
      <c r="S8" s="47"/>
    </row>
    <row r="9" spans="1:19" ht="14.25" customHeight="1" thickBot="1" x14ac:dyDescent="0.3">
      <c r="A9" s="20"/>
      <c r="B9" s="42" t="s">
        <v>29</v>
      </c>
      <c r="C9" s="21"/>
      <c r="D9" s="21"/>
      <c r="E9" s="21"/>
      <c r="F9" s="21"/>
      <c r="G9" s="21"/>
      <c r="H9" s="21"/>
      <c r="I9" s="21"/>
      <c r="J9" s="27"/>
      <c r="K9" s="27"/>
      <c r="L9" s="28"/>
      <c r="M9" s="27"/>
      <c r="N9" s="27"/>
      <c r="O9" s="46"/>
      <c r="P9" s="30"/>
      <c r="Q9" s="30"/>
      <c r="R9" s="47"/>
      <c r="S9" s="47"/>
    </row>
    <row r="10" spans="1:19" ht="22.5" customHeight="1" x14ac:dyDescent="0.25">
      <c r="A10" s="119" t="s">
        <v>14</v>
      </c>
      <c r="B10" s="120"/>
      <c r="C10" s="120"/>
      <c r="D10" s="120"/>
      <c r="E10" s="120"/>
      <c r="F10" s="120"/>
      <c r="G10" s="120"/>
      <c r="H10" s="120"/>
      <c r="I10" s="121"/>
      <c r="J10" s="29"/>
      <c r="K10" s="27"/>
      <c r="L10" s="28"/>
      <c r="M10" s="27"/>
      <c r="N10" s="27"/>
      <c r="O10" s="46"/>
      <c r="P10" s="30"/>
      <c r="Q10" s="30"/>
      <c r="R10" s="47"/>
      <c r="S10" s="47"/>
    </row>
    <row r="11" spans="1:19" ht="27.75" customHeight="1" x14ac:dyDescent="0.25">
      <c r="A11" s="108" t="s">
        <v>15</v>
      </c>
      <c r="B11" s="109"/>
      <c r="C11" s="106"/>
      <c r="D11" s="106"/>
      <c r="E11" s="106"/>
      <c r="F11" s="106"/>
      <c r="G11" s="15" t="s">
        <v>6</v>
      </c>
      <c r="H11" s="106"/>
      <c r="I11" s="107"/>
      <c r="J11" s="29"/>
      <c r="K11" s="27"/>
      <c r="L11" s="28"/>
      <c r="M11" s="27"/>
      <c r="N11" s="27"/>
      <c r="O11" s="46"/>
      <c r="P11" s="30"/>
      <c r="Q11" s="30"/>
      <c r="R11" s="47"/>
      <c r="S11" s="47"/>
    </row>
    <row r="12" spans="1:19" ht="27.75" customHeight="1" x14ac:dyDescent="0.25">
      <c r="A12" s="108" t="s">
        <v>9</v>
      </c>
      <c r="B12" s="109"/>
      <c r="C12" s="106"/>
      <c r="D12" s="106"/>
      <c r="E12" s="106"/>
      <c r="F12" s="106"/>
      <c r="G12" s="15" t="s">
        <v>10</v>
      </c>
      <c r="H12" s="106"/>
      <c r="I12" s="107"/>
      <c r="J12" s="29"/>
      <c r="K12" s="27"/>
      <c r="L12" s="28"/>
      <c r="M12" s="27"/>
      <c r="N12" s="27"/>
      <c r="O12" s="46"/>
      <c r="P12" s="30"/>
      <c r="Q12" s="30"/>
      <c r="R12" s="47"/>
      <c r="S12" s="47"/>
    </row>
    <row r="13" spans="1:19" ht="27.75" customHeight="1" thickBot="1" x14ac:dyDescent="0.3">
      <c r="A13" s="122" t="s">
        <v>7</v>
      </c>
      <c r="B13" s="123"/>
      <c r="C13" s="124"/>
      <c r="D13" s="124"/>
      <c r="E13" s="124"/>
      <c r="F13" s="123" t="s">
        <v>30</v>
      </c>
      <c r="G13" s="123"/>
      <c r="H13" s="124"/>
      <c r="I13" s="125"/>
      <c r="J13" s="29"/>
      <c r="K13" s="27"/>
      <c r="L13" s="28"/>
      <c r="M13" s="27"/>
      <c r="N13" s="27"/>
      <c r="O13" s="30"/>
      <c r="P13" s="30"/>
      <c r="Q13" s="30"/>
      <c r="R13" s="47"/>
      <c r="S13" s="47"/>
    </row>
    <row r="14" spans="1:19" ht="16.5" customHeight="1" thickBot="1" x14ac:dyDescent="0.3">
      <c r="J14" s="27"/>
      <c r="K14" s="27"/>
      <c r="L14" s="28"/>
      <c r="M14" s="27"/>
      <c r="N14" s="27"/>
      <c r="O14" s="30"/>
      <c r="P14" s="30"/>
      <c r="Q14" s="30"/>
      <c r="R14" s="47"/>
      <c r="S14" s="47"/>
    </row>
    <row r="15" spans="1:19" ht="20.25" customHeight="1" x14ac:dyDescent="0.25">
      <c r="A15" s="116" t="s">
        <v>31</v>
      </c>
      <c r="B15" s="117"/>
      <c r="C15" s="117"/>
      <c r="D15" s="117"/>
      <c r="E15" s="117"/>
      <c r="F15" s="117"/>
      <c r="G15" s="117"/>
      <c r="H15" s="117"/>
      <c r="I15" s="118"/>
      <c r="J15" s="27"/>
      <c r="K15" s="27"/>
      <c r="L15" s="28"/>
      <c r="M15" s="27"/>
      <c r="N15" s="27"/>
      <c r="O15" s="27"/>
      <c r="P15" s="27"/>
      <c r="Q15" s="27"/>
    </row>
    <row r="16" spans="1:19" ht="29.25" customHeight="1" x14ac:dyDescent="0.25">
      <c r="A16" s="108" t="s">
        <v>5</v>
      </c>
      <c r="B16" s="109"/>
      <c r="C16" s="106"/>
      <c r="D16" s="106"/>
      <c r="E16" s="106"/>
      <c r="F16" s="106"/>
      <c r="G16" s="15" t="s">
        <v>6</v>
      </c>
      <c r="H16" s="106"/>
      <c r="I16" s="107"/>
      <c r="J16" s="29"/>
      <c r="K16" s="27"/>
      <c r="L16" s="28"/>
      <c r="M16" s="27"/>
      <c r="N16" s="27"/>
      <c r="O16" s="27"/>
      <c r="P16" s="27"/>
      <c r="Q16" s="27"/>
    </row>
    <row r="17" spans="1:17" ht="29.25" customHeight="1" x14ac:dyDescent="0.25">
      <c r="A17" s="108" t="s">
        <v>7</v>
      </c>
      <c r="B17" s="109"/>
      <c r="C17" s="106"/>
      <c r="D17" s="106"/>
      <c r="E17" s="106"/>
      <c r="F17" s="106"/>
      <c r="G17" s="16" t="s">
        <v>8</v>
      </c>
      <c r="H17" s="106"/>
      <c r="I17" s="107"/>
      <c r="J17" s="29"/>
      <c r="K17" s="27"/>
      <c r="L17" s="28"/>
      <c r="M17" s="27"/>
      <c r="N17" s="27"/>
      <c r="O17" s="27"/>
      <c r="P17" s="27"/>
      <c r="Q17" s="27"/>
    </row>
    <row r="18" spans="1:17" ht="29.25" customHeight="1" x14ac:dyDescent="0.25">
      <c r="A18" s="108" t="s">
        <v>9</v>
      </c>
      <c r="B18" s="109"/>
      <c r="C18" s="106"/>
      <c r="D18" s="106"/>
      <c r="E18" s="106"/>
      <c r="F18" s="106"/>
      <c r="G18" s="16" t="s">
        <v>10</v>
      </c>
      <c r="H18" s="106"/>
      <c r="I18" s="107"/>
      <c r="J18" s="29"/>
      <c r="K18" s="27"/>
      <c r="L18" s="28"/>
      <c r="M18" s="27"/>
      <c r="N18" s="27"/>
      <c r="O18" s="27"/>
      <c r="P18" s="27"/>
      <c r="Q18" s="27"/>
    </row>
    <row r="19" spans="1:17" ht="29.25" customHeight="1" x14ac:dyDescent="0.25">
      <c r="A19" s="108" t="s">
        <v>11</v>
      </c>
      <c r="B19" s="109"/>
      <c r="C19" s="106"/>
      <c r="D19" s="106"/>
      <c r="E19" s="106"/>
      <c r="F19" s="106"/>
      <c r="G19" s="16" t="s">
        <v>24</v>
      </c>
      <c r="H19" s="106"/>
      <c r="I19" s="107"/>
      <c r="J19" s="29"/>
      <c r="K19" s="27"/>
      <c r="L19" s="28"/>
      <c r="M19" s="27"/>
      <c r="N19" s="27"/>
      <c r="O19" s="27"/>
      <c r="P19" s="27"/>
      <c r="Q19" s="27"/>
    </row>
    <row r="20" spans="1:17" ht="24.75" customHeight="1" x14ac:dyDescent="0.25">
      <c r="A20" s="51" t="s">
        <v>28</v>
      </c>
      <c r="B20" s="52"/>
      <c r="C20" s="52"/>
      <c r="D20" s="53"/>
      <c r="E20" s="103"/>
      <c r="F20" s="104"/>
      <c r="G20" s="104"/>
      <c r="H20" s="104"/>
      <c r="I20" s="105"/>
      <c r="J20" s="29"/>
      <c r="K20" s="27"/>
      <c r="L20" s="28"/>
      <c r="M20" s="27"/>
      <c r="N20" s="27"/>
      <c r="O20" s="27"/>
      <c r="P20" s="27"/>
      <c r="Q20" s="27"/>
    </row>
    <row r="21" spans="1:17" ht="62.25" customHeight="1" x14ac:dyDescent="0.25">
      <c r="J21" s="27"/>
      <c r="K21" s="27"/>
      <c r="L21" s="28"/>
      <c r="M21" s="27"/>
      <c r="N21" s="27"/>
      <c r="O21" s="27"/>
      <c r="P21" s="27"/>
      <c r="Q21" s="27"/>
    </row>
    <row r="22" spans="1:17" ht="5.25" customHeight="1" x14ac:dyDescent="0.25">
      <c r="J22" s="27"/>
      <c r="K22" s="27"/>
      <c r="L22" s="28"/>
      <c r="M22" s="27"/>
      <c r="N22" s="27"/>
      <c r="O22" s="27"/>
      <c r="P22" s="27"/>
      <c r="Q22" s="27"/>
    </row>
    <row r="23" spans="1:17" ht="26.25" customHeight="1" x14ac:dyDescent="0.25">
      <c r="A23" s="112" t="s">
        <v>12</v>
      </c>
      <c r="B23" s="113"/>
      <c r="C23" s="113"/>
      <c r="D23" s="113"/>
      <c r="E23" s="113"/>
      <c r="F23" s="113"/>
      <c r="G23" s="113"/>
      <c r="H23" s="113"/>
      <c r="I23" s="114"/>
      <c r="J23" s="29"/>
      <c r="K23" s="27"/>
      <c r="L23" s="28"/>
      <c r="M23" s="27"/>
      <c r="N23" s="27"/>
      <c r="O23" s="27"/>
      <c r="P23" s="27"/>
      <c r="Q23" s="27"/>
    </row>
    <row r="24" spans="1:17" ht="34.5" customHeight="1" thickBot="1" x14ac:dyDescent="0.3">
      <c r="A24" s="17"/>
      <c r="B24" s="110" t="s">
        <v>13</v>
      </c>
      <c r="C24" s="110"/>
      <c r="D24" s="110"/>
      <c r="E24" s="110"/>
      <c r="F24" s="110"/>
      <c r="G24" s="110"/>
      <c r="H24" s="110"/>
      <c r="I24" s="111"/>
      <c r="J24" s="29"/>
      <c r="K24" s="27"/>
      <c r="L24" s="28"/>
      <c r="M24" s="27"/>
      <c r="N24" s="27"/>
      <c r="O24" s="27"/>
      <c r="P24" s="27"/>
      <c r="Q24" s="27"/>
    </row>
    <row r="25" spans="1:17" ht="5.25" customHeight="1" x14ac:dyDescent="0.25">
      <c r="A25" s="2"/>
      <c r="B25" s="2"/>
      <c r="C25" s="2"/>
      <c r="D25" s="2"/>
      <c r="E25" s="2"/>
      <c r="F25" s="2"/>
      <c r="G25" s="2"/>
      <c r="H25" s="2"/>
      <c r="I25" s="2"/>
      <c r="J25" s="29"/>
      <c r="K25" s="27"/>
      <c r="L25" s="28"/>
      <c r="M25" s="27"/>
      <c r="N25" s="27"/>
      <c r="O25" s="27"/>
      <c r="P25" s="27"/>
      <c r="Q25" s="27"/>
    </row>
    <row r="26" spans="1:17" ht="24" customHeight="1" thickBot="1" x14ac:dyDescent="0.3">
      <c r="A26" s="22" t="s">
        <v>32</v>
      </c>
      <c r="B26" s="2"/>
      <c r="C26" s="2"/>
      <c r="D26" s="2"/>
      <c r="E26" s="2"/>
      <c r="F26" s="2"/>
      <c r="G26" s="2"/>
      <c r="H26" s="2"/>
      <c r="I26" s="2"/>
      <c r="J26" s="27"/>
      <c r="K26" s="27"/>
      <c r="L26" s="28"/>
      <c r="M26" s="27"/>
      <c r="N26" s="27"/>
      <c r="O26" s="27"/>
      <c r="P26" s="27"/>
      <c r="Q26" s="27"/>
    </row>
    <row r="27" spans="1:17" ht="18" customHeight="1" thickBot="1" x14ac:dyDescent="0.3">
      <c r="A27" s="14" t="s">
        <v>16</v>
      </c>
      <c r="B27" s="101" t="s">
        <v>17</v>
      </c>
      <c r="C27" s="101"/>
      <c r="D27" s="101" t="s">
        <v>18</v>
      </c>
      <c r="E27" s="101"/>
      <c r="F27" s="13" t="s">
        <v>19</v>
      </c>
      <c r="G27" s="101" t="s">
        <v>20</v>
      </c>
      <c r="H27" s="101"/>
      <c r="I27" s="102"/>
      <c r="J27" s="27"/>
      <c r="K27" s="27"/>
      <c r="L27" s="28"/>
      <c r="M27" s="27"/>
      <c r="N27" s="27"/>
      <c r="O27" s="27"/>
      <c r="P27" s="27"/>
      <c r="Q27" s="27"/>
    </row>
    <row r="28" spans="1:17" ht="18" customHeight="1" x14ac:dyDescent="0.25">
      <c r="A28" s="3">
        <v>1</v>
      </c>
      <c r="B28" s="99"/>
      <c r="C28" s="99"/>
      <c r="D28" s="99"/>
      <c r="E28" s="99"/>
      <c r="F28" s="7"/>
      <c r="G28" s="99"/>
      <c r="H28" s="99"/>
      <c r="I28" s="100"/>
      <c r="J28" s="27"/>
      <c r="K28" s="27"/>
      <c r="L28" s="28"/>
      <c r="M28" s="27"/>
      <c r="N28" s="27"/>
      <c r="O28" s="27"/>
      <c r="P28" s="27"/>
      <c r="Q28" s="27"/>
    </row>
    <row r="29" spans="1:17" ht="18" customHeight="1" x14ac:dyDescent="0.25">
      <c r="A29" s="4">
        <v>2</v>
      </c>
      <c r="B29" s="93"/>
      <c r="C29" s="93"/>
      <c r="D29" s="93"/>
      <c r="E29" s="93"/>
      <c r="F29" s="8"/>
      <c r="G29" s="93"/>
      <c r="H29" s="93"/>
      <c r="I29" s="94"/>
      <c r="J29" s="27"/>
      <c r="K29" s="27"/>
      <c r="L29" s="28"/>
      <c r="M29" s="27"/>
      <c r="N29" s="27"/>
      <c r="O29" s="27"/>
      <c r="P29" s="27"/>
      <c r="Q29" s="27"/>
    </row>
    <row r="30" spans="1:17" ht="18" customHeight="1" x14ac:dyDescent="0.25">
      <c r="A30" s="4">
        <v>3</v>
      </c>
      <c r="B30" s="93"/>
      <c r="C30" s="93"/>
      <c r="D30" s="93"/>
      <c r="E30" s="93"/>
      <c r="F30" s="8"/>
      <c r="G30" s="93"/>
      <c r="H30" s="93"/>
      <c r="I30" s="94"/>
      <c r="J30" s="27"/>
      <c r="K30" s="27"/>
      <c r="L30" s="28"/>
      <c r="M30" s="27"/>
      <c r="N30" s="27"/>
      <c r="O30" s="27"/>
      <c r="P30" s="27"/>
      <c r="Q30" s="27"/>
    </row>
    <row r="31" spans="1:17" ht="18" customHeight="1" x14ac:dyDescent="0.25">
      <c r="A31" s="4">
        <v>4</v>
      </c>
      <c r="B31" s="93"/>
      <c r="C31" s="93"/>
      <c r="D31" s="93"/>
      <c r="E31" s="93"/>
      <c r="F31" s="8"/>
      <c r="G31" s="93"/>
      <c r="H31" s="93"/>
      <c r="I31" s="94"/>
      <c r="J31" s="27"/>
      <c r="K31" s="27"/>
      <c r="L31" s="28"/>
      <c r="M31" s="27"/>
      <c r="N31" s="27"/>
      <c r="O31" s="27"/>
      <c r="P31" s="27"/>
      <c r="Q31" s="27"/>
    </row>
    <row r="32" spans="1:17" ht="18" customHeight="1" x14ac:dyDescent="0.25">
      <c r="A32" s="4">
        <v>5</v>
      </c>
      <c r="B32" s="93"/>
      <c r="C32" s="93"/>
      <c r="D32" s="93"/>
      <c r="E32" s="93"/>
      <c r="F32" s="8"/>
      <c r="G32" s="93"/>
      <c r="H32" s="93"/>
      <c r="I32" s="94"/>
      <c r="J32" s="27"/>
      <c r="K32" s="27"/>
      <c r="L32" s="28"/>
      <c r="M32" s="27"/>
      <c r="N32" s="27"/>
      <c r="O32" s="27"/>
      <c r="P32" s="27"/>
      <c r="Q32" s="27"/>
    </row>
    <row r="33" spans="1:17" ht="18" customHeight="1" x14ac:dyDescent="0.25">
      <c r="A33" s="4">
        <v>6</v>
      </c>
      <c r="B33" s="93"/>
      <c r="C33" s="93"/>
      <c r="D33" s="93"/>
      <c r="E33" s="93"/>
      <c r="F33" s="8"/>
      <c r="G33" s="93"/>
      <c r="H33" s="93"/>
      <c r="I33" s="94"/>
      <c r="J33" s="27"/>
      <c r="K33" s="27"/>
      <c r="L33" s="28"/>
      <c r="M33" s="27"/>
      <c r="N33" s="27"/>
      <c r="O33" s="27"/>
      <c r="P33" s="27"/>
      <c r="Q33" s="27"/>
    </row>
    <row r="34" spans="1:17" ht="18" customHeight="1" x14ac:dyDescent="0.25">
      <c r="A34" s="4">
        <v>7</v>
      </c>
      <c r="B34" s="93"/>
      <c r="C34" s="93"/>
      <c r="D34" s="93"/>
      <c r="E34" s="93"/>
      <c r="F34" s="8"/>
      <c r="G34" s="93"/>
      <c r="H34" s="93"/>
      <c r="I34" s="94"/>
      <c r="J34" s="27"/>
      <c r="K34" s="27"/>
      <c r="L34" s="28"/>
      <c r="M34" s="27"/>
      <c r="N34" s="27"/>
      <c r="O34" s="27"/>
      <c r="P34" s="27"/>
      <c r="Q34" s="27"/>
    </row>
    <row r="35" spans="1:17" ht="18" customHeight="1" thickBot="1" x14ac:dyDescent="0.3">
      <c r="A35" s="5">
        <v>8</v>
      </c>
      <c r="B35" s="97"/>
      <c r="C35" s="97"/>
      <c r="D35" s="97"/>
      <c r="E35" s="97"/>
      <c r="F35" s="9"/>
      <c r="G35" s="97"/>
      <c r="H35" s="97"/>
      <c r="I35" s="98"/>
      <c r="J35" s="27"/>
      <c r="K35" s="27"/>
      <c r="L35" s="28"/>
      <c r="M35" s="27"/>
      <c r="N35" s="27"/>
      <c r="O35" s="27"/>
      <c r="P35" s="27"/>
      <c r="Q35" s="27"/>
    </row>
    <row r="36" spans="1:17" ht="99.75" customHeight="1" x14ac:dyDescent="0.25">
      <c r="B36" s="2"/>
      <c r="C36" s="2"/>
      <c r="D36" s="2"/>
      <c r="E36" s="2"/>
      <c r="F36" s="2"/>
      <c r="G36" s="2"/>
      <c r="H36" s="2"/>
      <c r="I36" s="2"/>
      <c r="J36" s="27"/>
      <c r="K36" s="27"/>
      <c r="L36" s="28"/>
      <c r="M36" s="27"/>
      <c r="N36" s="27"/>
      <c r="O36" s="27"/>
      <c r="P36" s="27"/>
      <c r="Q36" s="27"/>
    </row>
    <row r="37" spans="1:17" ht="22.5" customHeight="1" x14ac:dyDescent="0.3">
      <c r="A37" s="87" t="s">
        <v>21</v>
      </c>
      <c r="B37" s="88"/>
      <c r="C37" s="88"/>
      <c r="D37" s="88"/>
      <c r="E37" s="88"/>
      <c r="F37" s="88"/>
      <c r="G37" s="88"/>
      <c r="H37" s="88"/>
      <c r="I37" s="88"/>
      <c r="J37" s="30"/>
      <c r="K37" s="27"/>
      <c r="L37" s="28"/>
      <c r="M37" s="27"/>
      <c r="N37" s="27"/>
      <c r="O37" s="27"/>
      <c r="P37" s="27"/>
      <c r="Q37" s="27"/>
    </row>
    <row r="38" spans="1:17" ht="17.25" customHeight="1" x14ac:dyDescent="0.25">
      <c r="A38" s="1"/>
      <c r="B38" s="6"/>
      <c r="C38" s="6"/>
      <c r="D38" s="6"/>
      <c r="E38" s="6"/>
      <c r="F38" s="6"/>
      <c r="G38" s="6"/>
      <c r="H38" s="6"/>
      <c r="I38" s="6"/>
      <c r="J38" s="30"/>
      <c r="K38" s="27"/>
      <c r="L38" s="28"/>
      <c r="M38" s="27"/>
      <c r="N38" s="27"/>
      <c r="O38" s="27"/>
      <c r="P38" s="27"/>
      <c r="Q38" s="27"/>
    </row>
    <row r="39" spans="1:17" ht="34.5" customHeight="1" x14ac:dyDescent="0.25">
      <c r="A39" s="83" t="s">
        <v>33</v>
      </c>
      <c r="B39" s="84"/>
      <c r="C39" s="84"/>
      <c r="D39" s="84"/>
      <c r="E39" s="84"/>
      <c r="F39" s="84"/>
      <c r="G39" s="84"/>
      <c r="H39" s="84"/>
      <c r="I39" s="84"/>
      <c r="J39" s="30"/>
      <c r="K39" s="45" t="s">
        <v>111</v>
      </c>
      <c r="L39" s="45" t="s">
        <v>112</v>
      </c>
      <c r="M39" s="27"/>
      <c r="N39" s="27"/>
      <c r="O39" s="27"/>
      <c r="P39" s="27"/>
      <c r="Q39" s="27"/>
    </row>
    <row r="40" spans="1:17" ht="36" customHeight="1" thickBot="1" x14ac:dyDescent="0.3">
      <c r="A40" s="89" t="s">
        <v>34</v>
      </c>
      <c r="B40" s="90"/>
      <c r="C40" s="90"/>
      <c r="D40" s="90"/>
      <c r="E40" s="90"/>
      <c r="F40" s="90"/>
      <c r="G40" s="90"/>
      <c r="H40" s="90"/>
      <c r="I40" s="90"/>
      <c r="J40" s="30"/>
      <c r="K40" s="27">
        <f>5-COUNTIF(I41:I45,"NO VALORADO")</f>
        <v>5</v>
      </c>
      <c r="L40" s="39">
        <f>SUM(L41:L45)</f>
        <v>2</v>
      </c>
      <c r="M40" s="27" t="s">
        <v>110</v>
      </c>
      <c r="N40" s="27"/>
      <c r="O40" s="27"/>
      <c r="P40" s="27"/>
      <c r="Q40" s="27"/>
    </row>
    <row r="41" spans="1:17" ht="48" customHeight="1" x14ac:dyDescent="0.25">
      <c r="A41" s="91" t="s">
        <v>45</v>
      </c>
      <c r="B41" s="92"/>
      <c r="C41" s="92"/>
      <c r="D41" s="92"/>
      <c r="E41" s="92"/>
      <c r="F41" s="92"/>
      <c r="G41" s="92"/>
      <c r="H41" s="92"/>
      <c r="I41" s="10" t="s">
        <v>103</v>
      </c>
      <c r="J41" s="31"/>
      <c r="K41" s="31"/>
      <c r="L41" s="32">
        <f>(IF(I41="SUFICIENTE",1/2,IF(I41="NOTABLE",3/4,IF(I41="EXCELENTE",1,0)))/$K$40)*4</f>
        <v>0.4</v>
      </c>
      <c r="M41" s="27" t="s">
        <v>109</v>
      </c>
      <c r="N41" s="27"/>
      <c r="O41" s="27"/>
      <c r="P41" s="27"/>
      <c r="Q41" s="27"/>
    </row>
    <row r="42" spans="1:17" ht="29.25" customHeight="1" x14ac:dyDescent="0.25">
      <c r="A42" s="62" t="s">
        <v>46</v>
      </c>
      <c r="B42" s="63"/>
      <c r="C42" s="63"/>
      <c r="D42" s="63"/>
      <c r="E42" s="63"/>
      <c r="F42" s="63"/>
      <c r="G42" s="63"/>
      <c r="H42" s="63"/>
      <c r="I42" s="11" t="s">
        <v>103</v>
      </c>
      <c r="J42" s="31"/>
      <c r="K42" s="31"/>
      <c r="L42" s="32">
        <f t="shared" ref="L42:L45" si="0">(IF(I42="SUFICIENTE",1/2,IF(I42="NOTABLE",3/4,IF(I42="EXCELENTE",1,0)))/$K$40)*4</f>
        <v>0.4</v>
      </c>
      <c r="M42" s="27" t="s">
        <v>102</v>
      </c>
      <c r="N42" s="27"/>
      <c r="O42" s="27"/>
      <c r="P42" s="27"/>
      <c r="Q42" s="27"/>
    </row>
    <row r="43" spans="1:17" ht="57" customHeight="1" x14ac:dyDescent="0.25">
      <c r="A43" s="62" t="s">
        <v>47</v>
      </c>
      <c r="B43" s="63"/>
      <c r="C43" s="63"/>
      <c r="D43" s="63"/>
      <c r="E43" s="63"/>
      <c r="F43" s="63"/>
      <c r="G43" s="63"/>
      <c r="H43" s="63"/>
      <c r="I43" s="11" t="s">
        <v>103</v>
      </c>
      <c r="J43" s="31"/>
      <c r="K43" s="31"/>
      <c r="L43" s="32">
        <f t="shared" si="0"/>
        <v>0.4</v>
      </c>
      <c r="M43" s="27" t="s">
        <v>103</v>
      </c>
      <c r="N43" s="27"/>
      <c r="O43" s="27"/>
      <c r="P43" s="27"/>
      <c r="Q43" s="27"/>
    </row>
    <row r="44" spans="1:17" ht="29.25" customHeight="1" x14ac:dyDescent="0.25">
      <c r="A44" s="62" t="s">
        <v>48</v>
      </c>
      <c r="B44" s="63"/>
      <c r="C44" s="63"/>
      <c r="D44" s="63"/>
      <c r="E44" s="63"/>
      <c r="F44" s="63"/>
      <c r="G44" s="63"/>
      <c r="H44" s="63"/>
      <c r="I44" s="11" t="s">
        <v>103</v>
      </c>
      <c r="J44" s="31"/>
      <c r="K44" s="31"/>
      <c r="L44" s="32">
        <f t="shared" si="0"/>
        <v>0.4</v>
      </c>
      <c r="M44" s="27" t="s">
        <v>104</v>
      </c>
      <c r="N44" s="27"/>
      <c r="O44" s="27"/>
      <c r="P44" s="27"/>
      <c r="Q44" s="27"/>
    </row>
    <row r="45" spans="1:17" ht="32.25" customHeight="1" thickBot="1" x14ac:dyDescent="0.3">
      <c r="A45" s="62" t="s">
        <v>49</v>
      </c>
      <c r="B45" s="63"/>
      <c r="C45" s="63"/>
      <c r="D45" s="63"/>
      <c r="E45" s="63"/>
      <c r="F45" s="63"/>
      <c r="G45" s="63"/>
      <c r="H45" s="63"/>
      <c r="I45" s="11" t="s">
        <v>103</v>
      </c>
      <c r="J45" s="31"/>
      <c r="K45" s="31"/>
      <c r="L45" s="32">
        <f t="shared" si="0"/>
        <v>0.4</v>
      </c>
      <c r="M45" s="27" t="s">
        <v>0</v>
      </c>
      <c r="N45" s="27"/>
      <c r="O45" s="27"/>
      <c r="P45" s="27"/>
      <c r="Q45" s="27"/>
    </row>
    <row r="46" spans="1:17" ht="57" customHeight="1" thickBot="1" x14ac:dyDescent="0.3">
      <c r="A46" s="68" t="s">
        <v>35</v>
      </c>
      <c r="B46" s="69"/>
      <c r="C46" s="69"/>
      <c r="D46" s="69"/>
      <c r="E46" s="69"/>
      <c r="F46" s="69"/>
      <c r="G46" s="69"/>
      <c r="H46" s="69"/>
      <c r="I46" s="69"/>
      <c r="J46" s="30"/>
      <c r="K46" s="27">
        <f>17-COUNTIF(I47:I63,"NO VALORADO")</f>
        <v>17</v>
      </c>
      <c r="L46" s="39">
        <f>SUM(L47:L63)</f>
        <v>3.5000000000000009</v>
      </c>
      <c r="M46" s="27"/>
      <c r="N46" s="27"/>
      <c r="O46" s="27"/>
      <c r="P46" s="27"/>
      <c r="Q46" s="27"/>
    </row>
    <row r="47" spans="1:17" ht="31.5" customHeight="1" x14ac:dyDescent="0.25">
      <c r="A47" s="91" t="s">
        <v>50</v>
      </c>
      <c r="B47" s="67"/>
      <c r="C47" s="67"/>
      <c r="D47" s="67"/>
      <c r="E47" s="67"/>
      <c r="F47" s="67"/>
      <c r="G47" s="67"/>
      <c r="H47" s="67"/>
      <c r="I47" s="10" t="s">
        <v>103</v>
      </c>
      <c r="J47" s="33"/>
      <c r="K47" s="33"/>
      <c r="L47" s="32">
        <f>(IF(I47="SUFICIENTE",1/2,IF(I47="NOTABLE",3/4,IF(I47="EXCELENTE",1,0)))/$K$46)*7</f>
        <v>0.20588235294117646</v>
      </c>
      <c r="M47" s="27"/>
      <c r="N47" s="27"/>
      <c r="O47" s="27"/>
      <c r="P47" s="27"/>
      <c r="Q47" s="27"/>
    </row>
    <row r="48" spans="1:17" ht="18" customHeight="1" x14ac:dyDescent="0.25">
      <c r="A48" s="62" t="s">
        <v>51</v>
      </c>
      <c r="B48" s="57"/>
      <c r="C48" s="57"/>
      <c r="D48" s="57"/>
      <c r="E48" s="57"/>
      <c r="F48" s="57"/>
      <c r="G48" s="57"/>
      <c r="H48" s="57"/>
      <c r="I48" s="11" t="s">
        <v>103</v>
      </c>
      <c r="J48" s="31"/>
      <c r="K48" s="31"/>
      <c r="L48" s="32">
        <f t="shared" ref="L48:L63" si="1">(IF(I48="SUFICIENTE",1/2,IF(I48="NOTABLE",3/4,IF(I48="EXCELENTE",1,0)))/$K$46)*7</f>
        <v>0.20588235294117646</v>
      </c>
      <c r="M48" s="27"/>
      <c r="N48" s="27"/>
      <c r="O48" s="27"/>
      <c r="P48" s="27"/>
      <c r="Q48" s="27"/>
    </row>
    <row r="49" spans="1:17" ht="45.75" customHeight="1" x14ac:dyDescent="0.25">
      <c r="A49" s="62" t="s">
        <v>52</v>
      </c>
      <c r="B49" s="57"/>
      <c r="C49" s="57"/>
      <c r="D49" s="57"/>
      <c r="E49" s="57"/>
      <c r="F49" s="57"/>
      <c r="G49" s="57"/>
      <c r="H49" s="57"/>
      <c r="I49" s="11" t="s">
        <v>103</v>
      </c>
      <c r="J49" s="31"/>
      <c r="K49" s="31"/>
      <c r="L49" s="32">
        <f t="shared" si="1"/>
        <v>0.20588235294117646</v>
      </c>
      <c r="M49" s="27"/>
      <c r="N49" s="27"/>
      <c r="O49" s="27"/>
      <c r="P49" s="27"/>
      <c r="Q49" s="27"/>
    </row>
    <row r="50" spans="1:17" ht="39" customHeight="1" x14ac:dyDescent="0.25">
      <c r="A50" s="56" t="s">
        <v>53</v>
      </c>
      <c r="B50" s="57"/>
      <c r="C50" s="57"/>
      <c r="D50" s="57"/>
      <c r="E50" s="57"/>
      <c r="F50" s="57"/>
      <c r="G50" s="57"/>
      <c r="H50" s="57"/>
      <c r="I50" s="11" t="s">
        <v>103</v>
      </c>
      <c r="J50" s="31"/>
      <c r="K50" s="31"/>
      <c r="L50" s="32">
        <f t="shared" si="1"/>
        <v>0.20588235294117646</v>
      </c>
      <c r="M50" s="27"/>
      <c r="N50" s="27"/>
      <c r="O50" s="27"/>
      <c r="P50" s="27"/>
      <c r="Q50" s="27"/>
    </row>
    <row r="51" spans="1:17" ht="34.5" customHeight="1" x14ac:dyDescent="0.25">
      <c r="A51" s="56" t="s">
        <v>54</v>
      </c>
      <c r="B51" s="57"/>
      <c r="C51" s="57"/>
      <c r="D51" s="57"/>
      <c r="E51" s="57"/>
      <c r="F51" s="57"/>
      <c r="G51" s="57"/>
      <c r="H51" s="57"/>
      <c r="I51" s="11" t="s">
        <v>103</v>
      </c>
      <c r="J51" s="31"/>
      <c r="K51" s="31"/>
      <c r="L51" s="32">
        <f t="shared" si="1"/>
        <v>0.20588235294117646</v>
      </c>
      <c r="M51" s="27"/>
      <c r="N51" s="27"/>
      <c r="O51" s="27"/>
      <c r="P51" s="27"/>
      <c r="Q51" s="27"/>
    </row>
    <row r="52" spans="1:17" ht="35.25" customHeight="1" x14ac:dyDescent="0.25">
      <c r="A52" s="56" t="s">
        <v>55</v>
      </c>
      <c r="B52" s="57"/>
      <c r="C52" s="57"/>
      <c r="D52" s="57"/>
      <c r="E52" s="57"/>
      <c r="F52" s="57"/>
      <c r="G52" s="57"/>
      <c r="H52" s="57"/>
      <c r="I52" s="11" t="s">
        <v>103</v>
      </c>
      <c r="J52" s="31"/>
      <c r="K52" s="31"/>
      <c r="L52" s="32">
        <f t="shared" si="1"/>
        <v>0.20588235294117646</v>
      </c>
      <c r="M52" s="27"/>
      <c r="N52" s="27"/>
      <c r="O52" s="27"/>
      <c r="P52" s="27"/>
      <c r="Q52" s="27"/>
    </row>
    <row r="53" spans="1:17" ht="36.75" customHeight="1" x14ac:dyDescent="0.25">
      <c r="A53" s="56" t="s">
        <v>56</v>
      </c>
      <c r="B53" s="57"/>
      <c r="C53" s="57"/>
      <c r="D53" s="57"/>
      <c r="E53" s="57"/>
      <c r="F53" s="57"/>
      <c r="G53" s="57"/>
      <c r="H53" s="57"/>
      <c r="I53" s="11" t="s">
        <v>103</v>
      </c>
      <c r="J53" s="31"/>
      <c r="K53" s="31"/>
      <c r="L53" s="32">
        <f t="shared" si="1"/>
        <v>0.20588235294117646</v>
      </c>
      <c r="M53" s="27"/>
      <c r="N53" s="27"/>
      <c r="O53" s="27"/>
      <c r="P53" s="27"/>
      <c r="Q53" s="27"/>
    </row>
    <row r="54" spans="1:17" ht="57" customHeight="1" x14ac:dyDescent="0.25">
      <c r="A54" s="56" t="s">
        <v>57</v>
      </c>
      <c r="B54" s="57"/>
      <c r="C54" s="57"/>
      <c r="D54" s="57"/>
      <c r="E54" s="57"/>
      <c r="F54" s="57"/>
      <c r="G54" s="57"/>
      <c r="H54" s="57"/>
      <c r="I54" s="11" t="s">
        <v>103</v>
      </c>
      <c r="J54" s="31"/>
      <c r="K54" s="31"/>
      <c r="L54" s="32">
        <f t="shared" si="1"/>
        <v>0.20588235294117646</v>
      </c>
      <c r="M54" s="27"/>
      <c r="N54" s="27"/>
      <c r="O54" s="27"/>
      <c r="P54" s="27"/>
      <c r="Q54" s="27"/>
    </row>
    <row r="55" spans="1:17" ht="19.5" customHeight="1" x14ac:dyDescent="0.25">
      <c r="A55" s="56" t="s">
        <v>58</v>
      </c>
      <c r="B55" s="57"/>
      <c r="C55" s="57"/>
      <c r="D55" s="57"/>
      <c r="E55" s="57"/>
      <c r="F55" s="57"/>
      <c r="G55" s="57"/>
      <c r="H55" s="57"/>
      <c r="I55" s="11" t="s">
        <v>103</v>
      </c>
      <c r="J55" s="31"/>
      <c r="K55" s="31"/>
      <c r="L55" s="32">
        <f t="shared" si="1"/>
        <v>0.20588235294117646</v>
      </c>
      <c r="M55" s="27"/>
      <c r="N55" s="27"/>
      <c r="O55" s="27"/>
      <c r="P55" s="27"/>
      <c r="Q55" s="27"/>
    </row>
    <row r="56" spans="1:17" ht="20.25" customHeight="1" x14ac:dyDescent="0.25">
      <c r="A56" s="56" t="s">
        <v>59</v>
      </c>
      <c r="B56" s="57"/>
      <c r="C56" s="57"/>
      <c r="D56" s="57"/>
      <c r="E56" s="57"/>
      <c r="F56" s="57"/>
      <c r="G56" s="57"/>
      <c r="H56" s="57"/>
      <c r="I56" s="11" t="s">
        <v>103</v>
      </c>
      <c r="J56" s="31"/>
      <c r="K56" s="31"/>
      <c r="L56" s="32">
        <f t="shared" si="1"/>
        <v>0.20588235294117646</v>
      </c>
      <c r="M56" s="27"/>
      <c r="N56" s="27"/>
      <c r="O56" s="27"/>
      <c r="P56" s="27"/>
      <c r="Q56" s="27"/>
    </row>
    <row r="57" spans="1:17" ht="36" customHeight="1" x14ac:dyDescent="0.25">
      <c r="A57" s="56" t="s">
        <v>60</v>
      </c>
      <c r="B57" s="57"/>
      <c r="C57" s="57"/>
      <c r="D57" s="57"/>
      <c r="E57" s="57"/>
      <c r="F57" s="57"/>
      <c r="G57" s="57"/>
      <c r="H57" s="57"/>
      <c r="I57" s="11" t="s">
        <v>103</v>
      </c>
      <c r="J57" s="31"/>
      <c r="K57" s="31"/>
      <c r="L57" s="32">
        <f t="shared" si="1"/>
        <v>0.20588235294117646</v>
      </c>
      <c r="M57" s="27"/>
      <c r="N57" s="27"/>
      <c r="O57" s="27"/>
      <c r="P57" s="27"/>
      <c r="Q57" s="27"/>
    </row>
    <row r="58" spans="1:17" ht="57" customHeight="1" x14ac:dyDescent="0.25">
      <c r="A58" s="56" t="s">
        <v>61</v>
      </c>
      <c r="B58" s="57"/>
      <c r="C58" s="57"/>
      <c r="D58" s="57"/>
      <c r="E58" s="57"/>
      <c r="F58" s="57"/>
      <c r="G58" s="57"/>
      <c r="H58" s="57"/>
      <c r="I58" s="11" t="s">
        <v>103</v>
      </c>
      <c r="J58" s="31"/>
      <c r="K58" s="31"/>
      <c r="L58" s="32">
        <f t="shared" si="1"/>
        <v>0.20588235294117646</v>
      </c>
      <c r="M58" s="27"/>
      <c r="N58" s="27"/>
      <c r="O58" s="27"/>
      <c r="P58" s="27"/>
      <c r="Q58" s="27"/>
    </row>
    <row r="59" spans="1:17" ht="33" customHeight="1" x14ac:dyDescent="0.25">
      <c r="A59" s="56" t="s">
        <v>62</v>
      </c>
      <c r="B59" s="57"/>
      <c r="C59" s="57"/>
      <c r="D59" s="57"/>
      <c r="E59" s="57"/>
      <c r="F59" s="57"/>
      <c r="G59" s="57"/>
      <c r="H59" s="57"/>
      <c r="I59" s="11" t="s">
        <v>103</v>
      </c>
      <c r="J59" s="31"/>
      <c r="K59" s="31"/>
      <c r="L59" s="32">
        <f t="shared" si="1"/>
        <v>0.20588235294117646</v>
      </c>
      <c r="M59" s="27"/>
      <c r="N59" s="27"/>
      <c r="O59" s="27"/>
      <c r="P59" s="27"/>
      <c r="Q59" s="27"/>
    </row>
    <row r="60" spans="1:17" ht="39.75" customHeight="1" x14ac:dyDescent="0.25">
      <c r="A60" s="56" t="s">
        <v>63</v>
      </c>
      <c r="B60" s="57"/>
      <c r="C60" s="57"/>
      <c r="D60" s="57"/>
      <c r="E60" s="57"/>
      <c r="F60" s="57"/>
      <c r="G60" s="57"/>
      <c r="H60" s="57"/>
      <c r="I60" s="23" t="s">
        <v>103</v>
      </c>
      <c r="J60" s="31"/>
      <c r="K60" s="31"/>
      <c r="L60" s="32">
        <f t="shared" si="1"/>
        <v>0.20588235294117646</v>
      </c>
      <c r="M60" s="27"/>
      <c r="N60" s="27"/>
      <c r="O60" s="27"/>
      <c r="P60" s="27"/>
      <c r="Q60" s="27"/>
    </row>
    <row r="61" spans="1:17" ht="57" customHeight="1" x14ac:dyDescent="0.25">
      <c r="A61" s="56" t="s">
        <v>64</v>
      </c>
      <c r="B61" s="57"/>
      <c r="C61" s="57"/>
      <c r="D61" s="57"/>
      <c r="E61" s="57"/>
      <c r="F61" s="57"/>
      <c r="G61" s="57"/>
      <c r="H61" s="57"/>
      <c r="I61" s="23" t="s">
        <v>103</v>
      </c>
      <c r="J61" s="31"/>
      <c r="K61" s="31"/>
      <c r="L61" s="32">
        <f t="shared" si="1"/>
        <v>0.20588235294117646</v>
      </c>
      <c r="M61" s="27"/>
      <c r="N61" s="27"/>
      <c r="O61" s="27"/>
      <c r="P61" s="27"/>
      <c r="Q61" s="27"/>
    </row>
    <row r="62" spans="1:17" ht="35.25" customHeight="1" x14ac:dyDescent="0.25">
      <c r="A62" s="56" t="s">
        <v>65</v>
      </c>
      <c r="B62" s="57"/>
      <c r="C62" s="57"/>
      <c r="D62" s="57"/>
      <c r="E62" s="57"/>
      <c r="F62" s="57"/>
      <c r="G62" s="57"/>
      <c r="H62" s="57"/>
      <c r="I62" s="23" t="s">
        <v>103</v>
      </c>
      <c r="J62" s="31"/>
      <c r="K62" s="31"/>
      <c r="L62" s="32">
        <f t="shared" si="1"/>
        <v>0.20588235294117646</v>
      </c>
      <c r="M62" s="27"/>
      <c r="N62" s="27"/>
      <c r="O62" s="27"/>
      <c r="P62" s="27"/>
      <c r="Q62" s="27"/>
    </row>
    <row r="63" spans="1:17" ht="35.25" customHeight="1" thickBot="1" x14ac:dyDescent="0.3">
      <c r="A63" s="58" t="s">
        <v>66</v>
      </c>
      <c r="B63" s="59"/>
      <c r="C63" s="59"/>
      <c r="D63" s="59"/>
      <c r="E63" s="59"/>
      <c r="F63" s="59"/>
      <c r="G63" s="59"/>
      <c r="H63" s="59"/>
      <c r="I63" s="12" t="s">
        <v>103</v>
      </c>
      <c r="J63" s="31"/>
      <c r="K63" s="31"/>
      <c r="L63" s="32">
        <f t="shared" si="1"/>
        <v>0.20588235294117646</v>
      </c>
      <c r="M63" s="27"/>
      <c r="N63" s="27"/>
      <c r="O63" s="27"/>
      <c r="P63" s="27"/>
      <c r="Q63" s="27"/>
    </row>
    <row r="64" spans="1:17" ht="57" customHeight="1" thickBot="1" x14ac:dyDescent="0.3">
      <c r="A64" s="128" t="s">
        <v>36</v>
      </c>
      <c r="B64" s="129"/>
      <c r="C64" s="129"/>
      <c r="D64" s="129"/>
      <c r="E64" s="129"/>
      <c r="F64" s="129"/>
      <c r="G64" s="129"/>
      <c r="H64" s="129"/>
      <c r="I64" s="129"/>
      <c r="J64" s="27"/>
      <c r="K64" s="27">
        <f>9-COUNTIF(I65:I73,"NO VALORADO")</f>
        <v>9</v>
      </c>
      <c r="L64" s="39">
        <f>SUM(L65:L73)</f>
        <v>3.4999999999999996</v>
      </c>
      <c r="M64" s="27"/>
      <c r="N64" s="27"/>
      <c r="O64" s="27"/>
      <c r="P64" s="27"/>
      <c r="Q64" s="27"/>
    </row>
    <row r="65" spans="1:17" ht="57" customHeight="1" x14ac:dyDescent="0.25">
      <c r="A65" s="60" t="s">
        <v>67</v>
      </c>
      <c r="B65" s="61"/>
      <c r="C65" s="61"/>
      <c r="D65" s="61"/>
      <c r="E65" s="61"/>
      <c r="F65" s="61"/>
      <c r="G65" s="61"/>
      <c r="H65" s="61"/>
      <c r="I65" s="10" t="s">
        <v>103</v>
      </c>
      <c r="J65" s="31"/>
      <c r="K65" s="31"/>
      <c r="L65" s="32">
        <f>(IF(I65="SUFICIENTE",1/2,IF(I65="NOTABLE",3/4,IF(I65="EXCELENTE",1,0)))/$K$64)*7</f>
        <v>0.38888888888888884</v>
      </c>
      <c r="M65" s="27"/>
      <c r="N65" s="27"/>
      <c r="O65" s="27"/>
      <c r="P65" s="27"/>
      <c r="Q65" s="27"/>
    </row>
    <row r="66" spans="1:17" ht="19.5" customHeight="1" x14ac:dyDescent="0.25">
      <c r="A66" s="56" t="s">
        <v>68</v>
      </c>
      <c r="B66" s="57"/>
      <c r="C66" s="57"/>
      <c r="D66" s="57"/>
      <c r="E66" s="57"/>
      <c r="F66" s="57"/>
      <c r="G66" s="57"/>
      <c r="H66" s="57"/>
      <c r="I66" s="11" t="s">
        <v>103</v>
      </c>
      <c r="J66" s="31"/>
      <c r="K66" s="31"/>
      <c r="L66" s="32">
        <f t="shared" ref="L66:L73" si="2">(IF(I66="SUFICIENTE",1/2,IF(I66="NOTABLE",3/4,IF(I66="EXCELENTE",1,0)))/$K$64)*7</f>
        <v>0.38888888888888884</v>
      </c>
      <c r="M66" s="27"/>
      <c r="N66" s="27"/>
      <c r="O66" s="27"/>
      <c r="P66" s="27"/>
      <c r="Q66" s="27"/>
    </row>
    <row r="67" spans="1:17" ht="34.5" customHeight="1" x14ac:dyDescent="0.25">
      <c r="A67" s="56" t="s">
        <v>69</v>
      </c>
      <c r="B67" s="57"/>
      <c r="C67" s="57"/>
      <c r="D67" s="57"/>
      <c r="E67" s="57"/>
      <c r="F67" s="57"/>
      <c r="G67" s="57"/>
      <c r="H67" s="57"/>
      <c r="I67" s="11" t="s">
        <v>103</v>
      </c>
      <c r="J67" s="31"/>
      <c r="K67" s="31"/>
      <c r="L67" s="32">
        <f t="shared" si="2"/>
        <v>0.38888888888888884</v>
      </c>
      <c r="M67" s="27"/>
      <c r="N67" s="27"/>
      <c r="O67" s="27"/>
      <c r="P67" s="27"/>
      <c r="Q67" s="27"/>
    </row>
    <row r="68" spans="1:17" ht="33" customHeight="1" x14ac:dyDescent="0.25">
      <c r="A68" s="56" t="s">
        <v>70</v>
      </c>
      <c r="B68" s="57"/>
      <c r="C68" s="57"/>
      <c r="D68" s="57"/>
      <c r="E68" s="57"/>
      <c r="F68" s="57"/>
      <c r="G68" s="57"/>
      <c r="H68" s="57"/>
      <c r="I68" s="11" t="s">
        <v>103</v>
      </c>
      <c r="J68" s="31"/>
      <c r="K68" s="31"/>
      <c r="L68" s="32">
        <f t="shared" si="2"/>
        <v>0.38888888888888884</v>
      </c>
      <c r="M68" s="27"/>
      <c r="N68" s="27"/>
      <c r="O68" s="27"/>
      <c r="P68" s="27"/>
      <c r="Q68" s="27"/>
    </row>
    <row r="69" spans="1:17" ht="30.75" customHeight="1" x14ac:dyDescent="0.25">
      <c r="A69" s="56" t="s">
        <v>71</v>
      </c>
      <c r="B69" s="57"/>
      <c r="C69" s="57"/>
      <c r="D69" s="57"/>
      <c r="E69" s="57"/>
      <c r="F69" s="57"/>
      <c r="G69" s="57"/>
      <c r="H69" s="57"/>
      <c r="I69" s="11" t="s">
        <v>103</v>
      </c>
      <c r="J69" s="31"/>
      <c r="K69" s="31"/>
      <c r="L69" s="32">
        <f t="shared" si="2"/>
        <v>0.38888888888888884</v>
      </c>
      <c r="M69" s="27"/>
      <c r="N69" s="27"/>
      <c r="O69" s="27"/>
      <c r="P69" s="27"/>
      <c r="Q69" s="27"/>
    </row>
    <row r="70" spans="1:17" ht="31.5" customHeight="1" x14ac:dyDescent="0.25">
      <c r="A70" s="56" t="s">
        <v>72</v>
      </c>
      <c r="B70" s="57"/>
      <c r="C70" s="57"/>
      <c r="D70" s="57"/>
      <c r="E70" s="57"/>
      <c r="F70" s="57"/>
      <c r="G70" s="57"/>
      <c r="H70" s="57"/>
      <c r="I70" s="11" t="s">
        <v>103</v>
      </c>
      <c r="J70" s="31"/>
      <c r="K70" s="31"/>
      <c r="L70" s="32">
        <f t="shared" si="2"/>
        <v>0.38888888888888884</v>
      </c>
      <c r="M70" s="27"/>
      <c r="N70" s="27"/>
      <c r="O70" s="27"/>
      <c r="P70" s="27"/>
      <c r="Q70" s="27"/>
    </row>
    <row r="71" spans="1:17" ht="21.75" customHeight="1" x14ac:dyDescent="0.25">
      <c r="A71" s="56" t="s">
        <v>73</v>
      </c>
      <c r="B71" s="57"/>
      <c r="C71" s="57"/>
      <c r="D71" s="57"/>
      <c r="E71" s="57"/>
      <c r="F71" s="57"/>
      <c r="G71" s="57"/>
      <c r="H71" s="57"/>
      <c r="I71" s="11" t="s">
        <v>103</v>
      </c>
      <c r="J71" s="31"/>
      <c r="K71" s="31"/>
      <c r="L71" s="32">
        <f t="shared" si="2"/>
        <v>0.38888888888888884</v>
      </c>
      <c r="M71" s="27"/>
      <c r="N71" s="27"/>
      <c r="O71" s="27"/>
      <c r="P71" s="27"/>
      <c r="Q71" s="27"/>
    </row>
    <row r="72" spans="1:17" ht="36" customHeight="1" x14ac:dyDescent="0.25">
      <c r="A72" s="56" t="s">
        <v>74</v>
      </c>
      <c r="B72" s="57"/>
      <c r="C72" s="57"/>
      <c r="D72" s="57"/>
      <c r="E72" s="57"/>
      <c r="F72" s="57"/>
      <c r="G72" s="57"/>
      <c r="H72" s="57"/>
      <c r="I72" s="11" t="s">
        <v>103</v>
      </c>
      <c r="J72" s="31"/>
      <c r="K72" s="31"/>
      <c r="L72" s="32">
        <f t="shared" si="2"/>
        <v>0.38888888888888884</v>
      </c>
      <c r="M72" s="27"/>
      <c r="N72" s="27"/>
      <c r="O72" s="27"/>
      <c r="P72" s="27"/>
      <c r="Q72" s="27"/>
    </row>
    <row r="73" spans="1:17" ht="57" customHeight="1" x14ac:dyDescent="0.25">
      <c r="A73" s="56" t="s">
        <v>75</v>
      </c>
      <c r="B73" s="57"/>
      <c r="C73" s="57"/>
      <c r="D73" s="57"/>
      <c r="E73" s="57"/>
      <c r="F73" s="57"/>
      <c r="G73" s="57"/>
      <c r="H73" s="57"/>
      <c r="I73" s="11" t="s">
        <v>103</v>
      </c>
      <c r="J73" s="31"/>
      <c r="K73" s="31"/>
      <c r="L73" s="32">
        <f t="shared" si="2"/>
        <v>0.38888888888888884</v>
      </c>
      <c r="M73" s="27"/>
      <c r="N73" s="27"/>
      <c r="O73" s="27"/>
      <c r="P73" s="27"/>
      <c r="Q73" s="27"/>
    </row>
    <row r="74" spans="1:17" ht="40.5" customHeight="1" thickBot="1" x14ac:dyDescent="0.3">
      <c r="A74" s="64" t="s">
        <v>37</v>
      </c>
      <c r="B74" s="65"/>
      <c r="C74" s="65"/>
      <c r="D74" s="65"/>
      <c r="E74" s="65"/>
      <c r="F74" s="65"/>
      <c r="G74" s="65"/>
      <c r="H74" s="65"/>
      <c r="I74" s="65"/>
      <c r="J74" s="27"/>
      <c r="K74" s="27">
        <f>3-COUNTIF(I75:I77,"NO VALORADO")</f>
        <v>3</v>
      </c>
      <c r="L74" s="39">
        <f>SUM(L75:L77)</f>
        <v>1</v>
      </c>
      <c r="M74" s="27"/>
      <c r="N74" s="27"/>
      <c r="O74" s="27"/>
      <c r="P74" s="27"/>
      <c r="Q74" s="27"/>
    </row>
    <row r="75" spans="1:17" ht="33.75" customHeight="1" x14ac:dyDescent="0.25">
      <c r="A75" s="66" t="s">
        <v>76</v>
      </c>
      <c r="B75" s="67"/>
      <c r="C75" s="67"/>
      <c r="D75" s="67"/>
      <c r="E75" s="67"/>
      <c r="F75" s="67"/>
      <c r="G75" s="67"/>
      <c r="H75" s="67"/>
      <c r="I75" s="10" t="s">
        <v>103</v>
      </c>
      <c r="J75" s="31"/>
      <c r="K75" s="31"/>
      <c r="L75" s="32">
        <f>(IF(I75="SUFICIENTE",1/2,IF(I75="NOTABLE",3/4,IF(I75="EXCELENTE",1,0)))/$K$74)*2</f>
        <v>0.33333333333333331</v>
      </c>
      <c r="M75" s="27"/>
      <c r="N75" s="27"/>
      <c r="O75" s="27"/>
      <c r="P75" s="27"/>
      <c r="Q75" s="27"/>
    </row>
    <row r="76" spans="1:17" ht="33.75" customHeight="1" x14ac:dyDescent="0.25">
      <c r="A76" s="56" t="s">
        <v>77</v>
      </c>
      <c r="B76" s="57"/>
      <c r="C76" s="57"/>
      <c r="D76" s="57"/>
      <c r="E76" s="57"/>
      <c r="F76" s="57"/>
      <c r="G76" s="57"/>
      <c r="H76" s="57"/>
      <c r="I76" s="11" t="s">
        <v>103</v>
      </c>
      <c r="J76" s="31"/>
      <c r="K76" s="31"/>
      <c r="L76" s="32">
        <f t="shared" ref="L76:L77" si="3">(IF(I76="SUFICIENTE",1/2,IF(I76="NOTABLE",3/4,IF(I76="EXCELENTE",1,0)))/$K$74)*2</f>
        <v>0.33333333333333331</v>
      </c>
      <c r="M76" s="27"/>
      <c r="N76" s="27"/>
      <c r="O76" s="27"/>
      <c r="P76" s="27"/>
      <c r="Q76" s="27"/>
    </row>
    <row r="77" spans="1:17" ht="32.25" customHeight="1" x14ac:dyDescent="0.25">
      <c r="A77" s="56" t="s">
        <v>78</v>
      </c>
      <c r="B77" s="57"/>
      <c r="C77" s="57"/>
      <c r="D77" s="57"/>
      <c r="E77" s="57"/>
      <c r="F77" s="57"/>
      <c r="G77" s="57"/>
      <c r="H77" s="57"/>
      <c r="I77" s="11" t="s">
        <v>103</v>
      </c>
      <c r="J77" s="31"/>
      <c r="K77" s="31"/>
      <c r="L77" s="32">
        <f t="shared" si="3"/>
        <v>0.33333333333333331</v>
      </c>
      <c r="M77" s="27"/>
      <c r="N77" s="27"/>
      <c r="O77" s="27"/>
      <c r="P77" s="27"/>
      <c r="Q77" s="27"/>
    </row>
    <row r="78" spans="1:17" ht="11.25" customHeight="1" x14ac:dyDescent="0.25">
      <c r="A78" s="24"/>
      <c r="B78" s="25"/>
      <c r="C78" s="25"/>
      <c r="D78" s="25"/>
      <c r="E78" s="25"/>
      <c r="F78" s="25"/>
      <c r="G78" s="25"/>
      <c r="H78" s="25"/>
      <c r="I78" s="44"/>
      <c r="J78" s="31"/>
      <c r="K78" s="31"/>
      <c r="L78" s="32"/>
      <c r="M78" s="27"/>
      <c r="N78" s="27"/>
      <c r="O78" s="27"/>
      <c r="P78" s="27"/>
      <c r="Q78" s="27"/>
    </row>
    <row r="79" spans="1:17" ht="23.25" customHeight="1" x14ac:dyDescent="0.25">
      <c r="A79" s="83" t="s">
        <v>38</v>
      </c>
      <c r="B79" s="84"/>
      <c r="C79" s="84"/>
      <c r="D79" s="84"/>
      <c r="E79" s="84"/>
      <c r="F79" s="84"/>
      <c r="G79" s="84"/>
      <c r="H79" s="84"/>
      <c r="I79" s="84"/>
      <c r="J79" s="27"/>
      <c r="K79" s="27"/>
      <c r="L79" s="28"/>
      <c r="M79" s="27"/>
      <c r="N79" s="27"/>
      <c r="O79" s="27"/>
      <c r="P79" s="27"/>
      <c r="Q79" s="27"/>
    </row>
    <row r="80" spans="1:17" ht="57" customHeight="1" x14ac:dyDescent="0.25">
      <c r="A80" s="64" t="s">
        <v>39</v>
      </c>
      <c r="B80" s="65"/>
      <c r="C80" s="65"/>
      <c r="D80" s="65"/>
      <c r="E80" s="65"/>
      <c r="F80" s="65"/>
      <c r="G80" s="65"/>
      <c r="H80" s="65"/>
      <c r="I80" s="65"/>
      <c r="J80" s="31"/>
      <c r="K80" s="27">
        <f>8-COUNTIF(I81:I88,"NO VALORADO")</f>
        <v>8</v>
      </c>
      <c r="L80" s="39">
        <f>SUM(L81:L88)</f>
        <v>1.5</v>
      </c>
      <c r="M80" s="27"/>
      <c r="N80" s="27"/>
      <c r="O80" s="27"/>
      <c r="P80" s="27"/>
      <c r="Q80" s="27"/>
    </row>
    <row r="81" spans="1:17" ht="60.75" customHeight="1" x14ac:dyDescent="0.25">
      <c r="A81" s="80" t="s">
        <v>83</v>
      </c>
      <c r="B81" s="57"/>
      <c r="C81" s="57"/>
      <c r="D81" s="57"/>
      <c r="E81" s="57"/>
      <c r="F81" s="57"/>
      <c r="G81" s="57"/>
      <c r="H81" s="57"/>
      <c r="I81" s="11" t="s">
        <v>103</v>
      </c>
      <c r="J81" s="31"/>
      <c r="K81" s="31"/>
      <c r="L81" s="32">
        <f>(IF(I81="SUFICIENTE",1/2,IF(I81="NOTABLE",3/4,IF(I81="EXCELENTE",1,0)))/$K$80)*3</f>
        <v>0.1875</v>
      </c>
      <c r="M81" s="27"/>
      <c r="N81" s="27"/>
      <c r="O81" s="27"/>
      <c r="P81" s="27"/>
      <c r="Q81" s="27"/>
    </row>
    <row r="82" spans="1:17" ht="18.75" customHeight="1" x14ac:dyDescent="0.25">
      <c r="A82" s="80" t="s">
        <v>79</v>
      </c>
      <c r="B82" s="57"/>
      <c r="C82" s="57"/>
      <c r="D82" s="57"/>
      <c r="E82" s="57"/>
      <c r="F82" s="57"/>
      <c r="G82" s="57"/>
      <c r="H82" s="57"/>
      <c r="I82" s="11" t="s">
        <v>103</v>
      </c>
      <c r="J82" s="31"/>
      <c r="K82" s="31"/>
      <c r="L82" s="32">
        <f t="shared" ref="L82:L88" si="4">(IF(I82="SUFICIENTE",1/2,IF(I82="NOTABLE",3/4,IF(I82="EXCELENTE",1,0)))/$K$80)*3</f>
        <v>0.1875</v>
      </c>
      <c r="M82" s="27"/>
      <c r="N82" s="27"/>
      <c r="O82" s="27"/>
      <c r="P82" s="27"/>
      <c r="Q82" s="27"/>
    </row>
    <row r="83" spans="1:17" ht="34.5" customHeight="1" x14ac:dyDescent="0.25">
      <c r="A83" s="80" t="s">
        <v>80</v>
      </c>
      <c r="B83" s="57"/>
      <c r="C83" s="57"/>
      <c r="D83" s="57"/>
      <c r="E83" s="57"/>
      <c r="F83" s="57"/>
      <c r="G83" s="57"/>
      <c r="H83" s="57"/>
      <c r="I83" s="11" t="s">
        <v>103</v>
      </c>
      <c r="J83" s="31"/>
      <c r="K83" s="31"/>
      <c r="L83" s="32">
        <f t="shared" si="4"/>
        <v>0.1875</v>
      </c>
      <c r="M83" s="27"/>
      <c r="N83" s="27"/>
      <c r="O83" s="27"/>
      <c r="P83" s="27"/>
      <c r="Q83" s="27"/>
    </row>
    <row r="84" spans="1:17" ht="44.25" customHeight="1" x14ac:dyDescent="0.25">
      <c r="A84" s="80" t="s">
        <v>81</v>
      </c>
      <c r="B84" s="57"/>
      <c r="C84" s="57"/>
      <c r="D84" s="57"/>
      <c r="E84" s="57"/>
      <c r="F84" s="57"/>
      <c r="G84" s="57"/>
      <c r="H84" s="57"/>
      <c r="I84" s="11" t="s">
        <v>103</v>
      </c>
      <c r="J84" s="31"/>
      <c r="K84" s="31"/>
      <c r="L84" s="32">
        <f t="shared" si="4"/>
        <v>0.1875</v>
      </c>
      <c r="M84" s="27"/>
      <c r="N84" s="27"/>
      <c r="O84" s="27"/>
      <c r="P84" s="27"/>
      <c r="Q84" s="27"/>
    </row>
    <row r="85" spans="1:17" ht="30.75" customHeight="1" x14ac:dyDescent="0.25">
      <c r="A85" s="80" t="s">
        <v>84</v>
      </c>
      <c r="B85" s="57"/>
      <c r="C85" s="57"/>
      <c r="D85" s="57"/>
      <c r="E85" s="57"/>
      <c r="F85" s="57"/>
      <c r="G85" s="57"/>
      <c r="H85" s="57"/>
      <c r="I85" s="11" t="s">
        <v>103</v>
      </c>
      <c r="J85" s="31"/>
      <c r="K85" s="31"/>
      <c r="L85" s="32">
        <f t="shared" si="4"/>
        <v>0.1875</v>
      </c>
      <c r="M85" s="27"/>
      <c r="N85" s="27"/>
      <c r="O85" s="27"/>
      <c r="P85" s="27"/>
      <c r="Q85" s="27"/>
    </row>
    <row r="86" spans="1:17" ht="33.75" customHeight="1" x14ac:dyDescent="0.25">
      <c r="A86" s="80" t="s">
        <v>85</v>
      </c>
      <c r="B86" s="57"/>
      <c r="C86" s="57"/>
      <c r="D86" s="57"/>
      <c r="E86" s="57"/>
      <c r="F86" s="57"/>
      <c r="G86" s="57"/>
      <c r="H86" s="57"/>
      <c r="I86" s="11" t="s">
        <v>103</v>
      </c>
      <c r="J86" s="31"/>
      <c r="K86" s="31"/>
      <c r="L86" s="32">
        <f t="shared" si="4"/>
        <v>0.1875</v>
      </c>
      <c r="M86" s="27"/>
      <c r="N86" s="27"/>
      <c r="O86" s="27"/>
      <c r="P86" s="27"/>
      <c r="Q86" s="27"/>
    </row>
    <row r="87" spans="1:17" ht="35.25" customHeight="1" x14ac:dyDescent="0.25">
      <c r="A87" s="80" t="s">
        <v>82</v>
      </c>
      <c r="B87" s="57"/>
      <c r="C87" s="57"/>
      <c r="D87" s="57"/>
      <c r="E87" s="57"/>
      <c r="F87" s="57"/>
      <c r="G87" s="57"/>
      <c r="H87" s="57"/>
      <c r="I87" s="11" t="s">
        <v>103</v>
      </c>
      <c r="J87" s="31"/>
      <c r="K87" s="31"/>
      <c r="L87" s="32">
        <f t="shared" si="4"/>
        <v>0.1875</v>
      </c>
      <c r="M87" s="27"/>
      <c r="N87" s="27"/>
      <c r="O87" s="27"/>
      <c r="P87" s="27"/>
      <c r="Q87" s="27"/>
    </row>
    <row r="88" spans="1:17" ht="33.75" customHeight="1" thickBot="1" x14ac:dyDescent="0.3">
      <c r="A88" s="58" t="s">
        <v>107</v>
      </c>
      <c r="B88" s="59"/>
      <c r="C88" s="59"/>
      <c r="D88" s="59"/>
      <c r="E88" s="59"/>
      <c r="F88" s="59"/>
      <c r="G88" s="59"/>
      <c r="H88" s="59"/>
      <c r="I88" s="12" t="s">
        <v>103</v>
      </c>
      <c r="J88" s="31"/>
      <c r="K88" s="31"/>
      <c r="L88" s="32">
        <f t="shared" si="4"/>
        <v>0.1875</v>
      </c>
      <c r="M88" s="27"/>
      <c r="N88" s="27"/>
      <c r="O88" s="27"/>
      <c r="P88" s="27"/>
      <c r="Q88" s="27"/>
    </row>
    <row r="89" spans="1:17" ht="39" customHeight="1" thickBot="1" x14ac:dyDescent="0.3">
      <c r="A89" s="128" t="s">
        <v>40</v>
      </c>
      <c r="B89" s="129"/>
      <c r="C89" s="129"/>
      <c r="D89" s="129"/>
      <c r="E89" s="129"/>
      <c r="F89" s="129"/>
      <c r="G89" s="129"/>
      <c r="H89" s="129"/>
      <c r="I89" s="129"/>
      <c r="J89" s="27"/>
      <c r="K89" s="27">
        <f>7-COUNTIF(I90:I96,"NO VALORADO")</f>
        <v>7</v>
      </c>
      <c r="L89" s="39">
        <f>SUM(L90:L96)</f>
        <v>0.99999999999999978</v>
      </c>
      <c r="M89" s="27"/>
      <c r="N89" s="27"/>
      <c r="O89" s="27"/>
      <c r="P89" s="27"/>
      <c r="Q89" s="27"/>
    </row>
    <row r="90" spans="1:17" ht="36.75" customHeight="1" x14ac:dyDescent="0.25">
      <c r="A90" s="66" t="s">
        <v>86</v>
      </c>
      <c r="B90" s="67"/>
      <c r="C90" s="67"/>
      <c r="D90" s="67"/>
      <c r="E90" s="67"/>
      <c r="F90" s="67"/>
      <c r="G90" s="67"/>
      <c r="H90" s="67"/>
      <c r="I90" s="10" t="s">
        <v>103</v>
      </c>
      <c r="J90" s="31"/>
      <c r="K90" s="31"/>
      <c r="L90" s="32">
        <f>(IF(I90="SUFICIENTE",1/2,IF(I90="NOTABLE",3/4,IF(I90="EXCELENTE",1,0)))/$K$89)*2</f>
        <v>0.14285714285714285</v>
      </c>
      <c r="M90" s="27"/>
      <c r="N90" s="27"/>
      <c r="O90" s="27"/>
      <c r="P90" s="27"/>
      <c r="Q90" s="27"/>
    </row>
    <row r="91" spans="1:17" ht="33.75" customHeight="1" x14ac:dyDescent="0.25">
      <c r="A91" s="56" t="s">
        <v>87</v>
      </c>
      <c r="B91" s="57"/>
      <c r="C91" s="57"/>
      <c r="D91" s="57"/>
      <c r="E91" s="57"/>
      <c r="F91" s="57"/>
      <c r="G91" s="57"/>
      <c r="H91" s="57"/>
      <c r="I91" s="11" t="s">
        <v>103</v>
      </c>
      <c r="J91" s="31"/>
      <c r="K91" s="31"/>
      <c r="L91" s="32">
        <f t="shared" ref="L91:L96" si="5">(IF(I91="SUFICIENTE",1/2,IF(I91="NOTABLE",3/4,IF(I91="EXCELENTE",1,0)))/$K$89)*2</f>
        <v>0.14285714285714285</v>
      </c>
      <c r="M91" s="27"/>
      <c r="N91" s="27"/>
      <c r="O91" s="27"/>
      <c r="P91" s="27"/>
      <c r="Q91" s="27"/>
    </row>
    <row r="92" spans="1:17" ht="48.75" customHeight="1" x14ac:dyDescent="0.25">
      <c r="A92" s="56" t="s">
        <v>88</v>
      </c>
      <c r="B92" s="57"/>
      <c r="C92" s="57"/>
      <c r="D92" s="57"/>
      <c r="E92" s="57"/>
      <c r="F92" s="57"/>
      <c r="G92" s="57"/>
      <c r="H92" s="57"/>
      <c r="I92" s="11" t="s">
        <v>103</v>
      </c>
      <c r="J92" s="31"/>
      <c r="K92" s="31"/>
      <c r="L92" s="32">
        <f t="shared" si="5"/>
        <v>0.14285714285714285</v>
      </c>
      <c r="M92" s="27"/>
      <c r="N92" s="27"/>
      <c r="O92" s="27"/>
      <c r="P92" s="27"/>
      <c r="Q92" s="27"/>
    </row>
    <row r="93" spans="1:17" ht="48.75" customHeight="1" x14ac:dyDescent="0.25">
      <c r="A93" s="56" t="s">
        <v>89</v>
      </c>
      <c r="B93" s="57"/>
      <c r="C93" s="57"/>
      <c r="D93" s="57"/>
      <c r="E93" s="57"/>
      <c r="F93" s="57"/>
      <c r="G93" s="57"/>
      <c r="H93" s="57"/>
      <c r="I93" s="11" t="s">
        <v>103</v>
      </c>
      <c r="J93" s="31"/>
      <c r="K93" s="31"/>
      <c r="L93" s="32">
        <f t="shared" si="5"/>
        <v>0.14285714285714285</v>
      </c>
      <c r="M93" s="27"/>
      <c r="N93" s="27"/>
      <c r="O93" s="27"/>
      <c r="P93" s="27"/>
      <c r="Q93" s="27"/>
    </row>
    <row r="94" spans="1:17" ht="48.75" customHeight="1" x14ac:dyDescent="0.25">
      <c r="A94" s="56" t="s">
        <v>90</v>
      </c>
      <c r="B94" s="57"/>
      <c r="C94" s="57"/>
      <c r="D94" s="57"/>
      <c r="E94" s="57"/>
      <c r="F94" s="57"/>
      <c r="G94" s="57"/>
      <c r="H94" s="57"/>
      <c r="I94" s="11" t="s">
        <v>103</v>
      </c>
      <c r="J94" s="31"/>
      <c r="K94" s="31"/>
      <c r="L94" s="32">
        <f t="shared" si="5"/>
        <v>0.14285714285714285</v>
      </c>
      <c r="M94" s="27"/>
      <c r="N94" s="27"/>
      <c r="O94" s="27"/>
      <c r="P94" s="27"/>
      <c r="Q94" s="27"/>
    </row>
    <row r="95" spans="1:17" ht="30.75" customHeight="1" x14ac:dyDescent="0.25">
      <c r="A95" s="56" t="s">
        <v>91</v>
      </c>
      <c r="B95" s="57"/>
      <c r="C95" s="57"/>
      <c r="D95" s="57"/>
      <c r="E95" s="57"/>
      <c r="F95" s="57"/>
      <c r="G95" s="57"/>
      <c r="H95" s="57"/>
      <c r="I95" s="11" t="s">
        <v>103</v>
      </c>
      <c r="J95" s="31"/>
      <c r="K95" s="31"/>
      <c r="L95" s="32">
        <f t="shared" si="5"/>
        <v>0.14285714285714285</v>
      </c>
      <c r="M95" s="27"/>
      <c r="N95" s="27"/>
      <c r="O95" s="27"/>
      <c r="P95" s="27"/>
      <c r="Q95" s="27"/>
    </row>
    <row r="96" spans="1:17" ht="31.5" customHeight="1" thickBot="1" x14ac:dyDescent="0.3">
      <c r="A96" s="58" t="s">
        <v>105</v>
      </c>
      <c r="B96" s="59"/>
      <c r="C96" s="59"/>
      <c r="D96" s="59"/>
      <c r="E96" s="59"/>
      <c r="F96" s="59"/>
      <c r="G96" s="59"/>
      <c r="H96" s="59"/>
      <c r="I96" s="12" t="s">
        <v>103</v>
      </c>
      <c r="J96" s="31"/>
      <c r="K96" s="31"/>
      <c r="L96" s="32">
        <f t="shared" si="5"/>
        <v>0.14285714285714285</v>
      </c>
      <c r="M96" s="27"/>
      <c r="N96" s="27"/>
      <c r="O96" s="27"/>
      <c r="P96" s="27"/>
      <c r="Q96" s="27"/>
    </row>
    <row r="97" spans="1:17" ht="18" customHeight="1" x14ac:dyDescent="0.25">
      <c r="A97" s="43"/>
      <c r="B97" s="25"/>
      <c r="C97" s="25"/>
      <c r="D97" s="25"/>
      <c r="E97" s="25"/>
      <c r="F97" s="25"/>
      <c r="G97" s="25"/>
      <c r="H97" s="25"/>
      <c r="I97" s="44"/>
      <c r="J97" s="31"/>
      <c r="K97" s="31"/>
      <c r="L97" s="32"/>
      <c r="M97" s="27"/>
      <c r="N97" s="27"/>
      <c r="O97" s="27"/>
      <c r="P97" s="27"/>
      <c r="Q97" s="27"/>
    </row>
    <row r="98" spans="1:17" ht="27" customHeight="1" thickBot="1" x14ac:dyDescent="0.3">
      <c r="A98" s="83" t="s">
        <v>41</v>
      </c>
      <c r="B98" s="84"/>
      <c r="C98" s="84"/>
      <c r="D98" s="84"/>
      <c r="E98" s="84"/>
      <c r="F98" s="84"/>
      <c r="G98" s="84"/>
      <c r="H98" s="84"/>
      <c r="I98" s="84"/>
      <c r="J98" s="27"/>
      <c r="K98" s="27"/>
      <c r="L98" s="28"/>
      <c r="M98" s="27"/>
      <c r="N98" s="27"/>
      <c r="O98" s="27"/>
      <c r="P98" s="27"/>
      <c r="Q98" s="27"/>
    </row>
    <row r="99" spans="1:17" ht="36" customHeight="1" thickBot="1" x14ac:dyDescent="0.3">
      <c r="A99" s="128" t="s">
        <v>42</v>
      </c>
      <c r="B99" s="129"/>
      <c r="C99" s="129"/>
      <c r="D99" s="129"/>
      <c r="E99" s="129"/>
      <c r="F99" s="129"/>
      <c r="G99" s="129"/>
      <c r="H99" s="129"/>
      <c r="I99" s="129"/>
      <c r="J99" s="31"/>
      <c r="K99" s="27">
        <f>2-COUNTIF(I100:I101,"NO VALORADO")</f>
        <v>2</v>
      </c>
      <c r="L99" s="39">
        <f>SUM(L100:L101)</f>
        <v>0.75</v>
      </c>
      <c r="M99" s="27"/>
      <c r="N99" s="27"/>
      <c r="O99" s="27"/>
      <c r="P99" s="27"/>
      <c r="Q99" s="27"/>
    </row>
    <row r="100" spans="1:17" ht="57" customHeight="1" x14ac:dyDescent="0.25">
      <c r="A100" s="80" t="s">
        <v>92</v>
      </c>
      <c r="B100" s="57"/>
      <c r="C100" s="57"/>
      <c r="D100" s="57"/>
      <c r="E100" s="57"/>
      <c r="F100" s="57"/>
      <c r="G100" s="57"/>
      <c r="H100" s="57"/>
      <c r="I100" s="11" t="s">
        <v>103</v>
      </c>
      <c r="J100" s="31"/>
      <c r="K100" s="31"/>
      <c r="L100" s="32">
        <f>(IF(I100="SUFICIENTE",1/2,IF(I100="NOTABLE",3/4,IF(I100="EXCELENTE",1,0)))/$K$99)*1.5</f>
        <v>0.375</v>
      </c>
      <c r="M100" s="27"/>
      <c r="N100" s="27"/>
      <c r="O100" s="27"/>
      <c r="P100" s="27"/>
      <c r="Q100" s="27"/>
    </row>
    <row r="101" spans="1:17" ht="39" customHeight="1" thickBot="1" x14ac:dyDescent="0.3">
      <c r="A101" s="80" t="s">
        <v>93</v>
      </c>
      <c r="B101" s="57"/>
      <c r="C101" s="57"/>
      <c r="D101" s="57"/>
      <c r="E101" s="57"/>
      <c r="F101" s="57"/>
      <c r="G101" s="57"/>
      <c r="H101" s="57"/>
      <c r="I101" s="23" t="s">
        <v>103</v>
      </c>
      <c r="J101" s="31"/>
      <c r="K101" s="27"/>
      <c r="L101" s="32">
        <f>(IF(I101="SUFICIENTE",1/2,IF(I101="NOTABLE",3/4,IF(I101="EXCELENTE",1,0)))/$K$99)*1.5</f>
        <v>0.375</v>
      </c>
      <c r="M101" s="27"/>
      <c r="N101" s="27"/>
      <c r="O101" s="27"/>
      <c r="P101" s="27"/>
      <c r="Q101" s="27"/>
    </row>
    <row r="102" spans="1:17" ht="36.75" customHeight="1" thickBot="1" x14ac:dyDescent="0.3">
      <c r="A102" s="131" t="s">
        <v>43</v>
      </c>
      <c r="B102" s="132"/>
      <c r="C102" s="132"/>
      <c r="D102" s="132"/>
      <c r="E102" s="132"/>
      <c r="F102" s="132"/>
      <c r="G102" s="132"/>
      <c r="H102" s="132"/>
      <c r="I102" s="132"/>
      <c r="J102" s="31"/>
      <c r="K102" s="27">
        <f>4-COUNTIF(I103:I106,"NO VALORADO")</f>
        <v>4</v>
      </c>
      <c r="L102" s="39">
        <f>SUM(L103:L106)</f>
        <v>0.75</v>
      </c>
      <c r="M102" s="27"/>
      <c r="N102" s="27"/>
      <c r="O102" s="27"/>
      <c r="P102" s="27"/>
      <c r="Q102" s="27"/>
    </row>
    <row r="103" spans="1:17" ht="30.75" customHeight="1" x14ac:dyDescent="0.25">
      <c r="A103" s="95" t="s">
        <v>94</v>
      </c>
      <c r="B103" s="67"/>
      <c r="C103" s="67"/>
      <c r="D103" s="67"/>
      <c r="E103" s="67"/>
      <c r="F103" s="67"/>
      <c r="G103" s="67"/>
      <c r="H103" s="67"/>
      <c r="I103" s="10" t="s">
        <v>103</v>
      </c>
      <c r="J103" s="31"/>
      <c r="K103" s="31"/>
      <c r="L103" s="32">
        <f>(IF(I103="SUFICIENTE",1/2,IF(I103="NOTABLE",3/4,IF(I103="EXCELENTE",1,0)))/$K$102)*1.5</f>
        <v>0.1875</v>
      </c>
      <c r="M103" s="27"/>
      <c r="N103" s="27"/>
      <c r="O103" s="27"/>
      <c r="P103" s="27"/>
      <c r="Q103" s="27"/>
    </row>
    <row r="104" spans="1:17" ht="38.25" customHeight="1" x14ac:dyDescent="0.25">
      <c r="A104" s="80" t="s">
        <v>95</v>
      </c>
      <c r="B104" s="57"/>
      <c r="C104" s="57"/>
      <c r="D104" s="57"/>
      <c r="E104" s="57"/>
      <c r="F104" s="57"/>
      <c r="G104" s="57"/>
      <c r="H104" s="57"/>
      <c r="I104" s="11" t="s">
        <v>103</v>
      </c>
      <c r="J104" s="31"/>
      <c r="K104" s="31"/>
      <c r="L104" s="32">
        <f t="shared" ref="L104:L106" si="6">(IF(I104="SUFICIENTE",1/2,IF(I104="NOTABLE",3/4,IF(I104="EXCELENTE",1,0)))/$K$102)*1.5</f>
        <v>0.1875</v>
      </c>
      <c r="M104" s="27"/>
      <c r="N104" s="27"/>
      <c r="O104" s="27"/>
      <c r="P104" s="27"/>
      <c r="Q104" s="27"/>
    </row>
    <row r="105" spans="1:17" ht="36.75" customHeight="1" x14ac:dyDescent="0.25">
      <c r="A105" s="80" t="s">
        <v>96</v>
      </c>
      <c r="B105" s="57"/>
      <c r="C105" s="57"/>
      <c r="D105" s="57"/>
      <c r="E105" s="57"/>
      <c r="F105" s="57"/>
      <c r="G105" s="57"/>
      <c r="H105" s="57"/>
      <c r="I105" s="11" t="s">
        <v>103</v>
      </c>
      <c r="J105" s="31"/>
      <c r="K105" s="31"/>
      <c r="L105" s="32">
        <f t="shared" si="6"/>
        <v>0.1875</v>
      </c>
      <c r="M105" s="27"/>
      <c r="N105" s="27"/>
      <c r="O105" s="27"/>
      <c r="P105" s="27"/>
      <c r="Q105" s="27"/>
    </row>
    <row r="106" spans="1:17" ht="38.25" customHeight="1" thickBot="1" x14ac:dyDescent="0.3">
      <c r="A106" s="85" t="s">
        <v>97</v>
      </c>
      <c r="B106" s="59"/>
      <c r="C106" s="59"/>
      <c r="D106" s="59"/>
      <c r="E106" s="59"/>
      <c r="F106" s="59"/>
      <c r="G106" s="59"/>
      <c r="H106" s="59"/>
      <c r="I106" s="12" t="s">
        <v>103</v>
      </c>
      <c r="J106" s="31"/>
      <c r="K106" s="31"/>
      <c r="L106" s="32">
        <f t="shared" si="6"/>
        <v>0.1875</v>
      </c>
      <c r="M106" s="27"/>
      <c r="N106" s="27"/>
      <c r="O106" s="27"/>
      <c r="P106" s="27"/>
      <c r="Q106" s="27"/>
    </row>
    <row r="107" spans="1:17" ht="33" customHeight="1" thickBot="1" x14ac:dyDescent="0.3">
      <c r="A107" s="89" t="s">
        <v>44</v>
      </c>
      <c r="B107" s="90"/>
      <c r="C107" s="90"/>
      <c r="D107" s="90"/>
      <c r="E107" s="90"/>
      <c r="F107" s="90"/>
      <c r="G107" s="90"/>
      <c r="H107" s="90"/>
      <c r="I107" s="90"/>
      <c r="J107" s="31"/>
      <c r="K107" s="27">
        <f>4-COUNTIF(I108:I111,"NO VALORADO")</f>
        <v>4</v>
      </c>
      <c r="L107" s="39">
        <f>SUM(L108:L111)</f>
        <v>1</v>
      </c>
      <c r="M107" s="27"/>
      <c r="N107" s="27"/>
      <c r="O107" s="27"/>
      <c r="P107" s="27"/>
      <c r="Q107" s="27"/>
    </row>
    <row r="108" spans="1:17" ht="57" customHeight="1" x14ac:dyDescent="0.25">
      <c r="A108" s="80" t="s">
        <v>98</v>
      </c>
      <c r="B108" s="57"/>
      <c r="C108" s="57"/>
      <c r="D108" s="57"/>
      <c r="E108" s="57"/>
      <c r="F108" s="57"/>
      <c r="G108" s="57"/>
      <c r="H108" s="57"/>
      <c r="I108" s="10" t="s">
        <v>103</v>
      </c>
      <c r="J108" s="27"/>
      <c r="K108" s="27"/>
      <c r="L108" s="32">
        <f>(IF(I108="SUFICIENTE",1/2,IF(I108="NOTABLE",3/4,IF(I108="EXCELENTE",1,0)))/$K$107)*2</f>
        <v>0.25</v>
      </c>
      <c r="M108" s="27"/>
      <c r="N108" s="27"/>
      <c r="O108" s="27"/>
      <c r="P108" s="27"/>
      <c r="Q108" s="27"/>
    </row>
    <row r="109" spans="1:17" ht="34.5" customHeight="1" x14ac:dyDescent="0.25">
      <c r="A109" s="80" t="s">
        <v>99</v>
      </c>
      <c r="B109" s="57"/>
      <c r="C109" s="57"/>
      <c r="D109" s="57"/>
      <c r="E109" s="57"/>
      <c r="F109" s="57"/>
      <c r="G109" s="57"/>
      <c r="H109" s="57"/>
      <c r="I109" s="11" t="s">
        <v>103</v>
      </c>
      <c r="J109" s="27"/>
      <c r="K109" s="27"/>
      <c r="L109" s="32">
        <f t="shared" ref="L109:L111" si="7">(IF(I109="SUFICIENTE",1/2,IF(I109="NOTABLE",3/4,IF(I109="EXCELENTE",1,0)))/$K$107)*2</f>
        <v>0.25</v>
      </c>
      <c r="M109" s="27"/>
      <c r="N109" s="27"/>
      <c r="O109" s="27"/>
      <c r="P109" s="27"/>
      <c r="Q109" s="27"/>
    </row>
    <row r="110" spans="1:17" ht="34.5" customHeight="1" x14ac:dyDescent="0.25">
      <c r="A110" s="80" t="s">
        <v>100</v>
      </c>
      <c r="B110" s="57"/>
      <c r="C110" s="57"/>
      <c r="D110" s="57"/>
      <c r="E110" s="57"/>
      <c r="F110" s="57"/>
      <c r="G110" s="57"/>
      <c r="H110" s="57"/>
      <c r="I110" s="11" t="s">
        <v>103</v>
      </c>
      <c r="J110" s="27"/>
      <c r="K110" s="27"/>
      <c r="L110" s="32">
        <f t="shared" si="7"/>
        <v>0.25</v>
      </c>
      <c r="M110" s="27"/>
      <c r="N110" s="27"/>
      <c r="O110" s="27"/>
      <c r="P110" s="27"/>
      <c r="Q110" s="27"/>
    </row>
    <row r="111" spans="1:17" ht="34.5" customHeight="1" thickBot="1" x14ac:dyDescent="0.3">
      <c r="A111" s="80" t="s">
        <v>101</v>
      </c>
      <c r="B111" s="57"/>
      <c r="C111" s="57"/>
      <c r="D111" s="57"/>
      <c r="E111" s="57"/>
      <c r="F111" s="57"/>
      <c r="G111" s="57"/>
      <c r="H111" s="57"/>
      <c r="I111" s="12" t="s">
        <v>103</v>
      </c>
      <c r="J111" s="27"/>
      <c r="K111" s="27"/>
      <c r="L111" s="32">
        <f t="shared" si="7"/>
        <v>0.25</v>
      </c>
      <c r="M111" s="27"/>
      <c r="N111" s="27"/>
      <c r="O111" s="27"/>
      <c r="P111" s="27"/>
      <c r="Q111" s="27"/>
    </row>
    <row r="112" spans="1:17" ht="43.5" customHeight="1" x14ac:dyDescent="0.25">
      <c r="A112" s="26"/>
      <c r="B112" s="25"/>
      <c r="C112" s="25"/>
      <c r="D112" s="25"/>
      <c r="E112" s="25"/>
      <c r="F112" s="25"/>
      <c r="G112" s="25"/>
      <c r="H112" s="25"/>
      <c r="I112" s="44"/>
      <c r="J112" s="27"/>
      <c r="K112" s="27"/>
      <c r="L112" s="28"/>
      <c r="M112" s="27"/>
      <c r="N112" s="27"/>
      <c r="O112" s="27"/>
      <c r="P112" s="27"/>
      <c r="Q112" s="27"/>
    </row>
    <row r="113" spans="1:17" ht="21.75" customHeight="1" x14ac:dyDescent="0.25">
      <c r="A113" s="130" t="s">
        <v>108</v>
      </c>
      <c r="B113" s="115"/>
      <c r="C113" s="115"/>
      <c r="D113" s="115"/>
      <c r="E113" s="115"/>
      <c r="F113" s="115"/>
      <c r="G113" s="115"/>
      <c r="H113" s="115"/>
      <c r="I113" s="115"/>
      <c r="J113" s="27"/>
      <c r="K113" s="27"/>
      <c r="L113" s="28"/>
      <c r="M113" s="27"/>
      <c r="N113" s="27"/>
      <c r="O113" s="27"/>
      <c r="P113" s="27"/>
      <c r="Q113" s="27"/>
    </row>
    <row r="114" spans="1:17" ht="223.5" customHeight="1" x14ac:dyDescent="0.25">
      <c r="A114" s="26"/>
      <c r="B114" s="25"/>
      <c r="C114" s="25"/>
      <c r="D114" s="25"/>
      <c r="E114" s="25"/>
      <c r="F114" s="25"/>
      <c r="G114" s="25"/>
      <c r="H114" s="25"/>
      <c r="I114" s="44"/>
      <c r="J114" s="27"/>
      <c r="K114" s="27"/>
      <c r="L114" s="28"/>
      <c r="M114" s="27"/>
      <c r="N114" s="27"/>
      <c r="O114" s="27"/>
      <c r="P114" s="27"/>
      <c r="Q114" s="27"/>
    </row>
    <row r="115" spans="1:17" ht="24" customHeight="1" x14ac:dyDescent="0.25">
      <c r="A115" s="26"/>
      <c r="B115" s="25"/>
      <c r="C115" s="25"/>
      <c r="D115" s="25"/>
      <c r="E115" s="25"/>
      <c r="F115" s="25"/>
      <c r="G115" s="25"/>
      <c r="H115" s="25"/>
      <c r="I115" s="44"/>
      <c r="J115" s="27"/>
      <c r="K115" s="27"/>
      <c r="L115" s="28"/>
      <c r="M115" s="27"/>
      <c r="N115" s="27"/>
      <c r="O115" s="27"/>
      <c r="P115" s="27"/>
      <c r="Q115" s="27"/>
    </row>
    <row r="116" spans="1:17" ht="29.25" customHeight="1" x14ac:dyDescent="0.25">
      <c r="A116" s="96" t="s">
        <v>4</v>
      </c>
      <c r="B116" s="73"/>
      <c r="C116" s="73"/>
      <c r="D116" s="73"/>
      <c r="E116" s="73"/>
      <c r="F116" s="73"/>
      <c r="G116" s="73"/>
      <c r="H116" s="73"/>
      <c r="I116" s="73"/>
      <c r="J116" s="27"/>
      <c r="K116" s="27"/>
      <c r="L116" s="28"/>
      <c r="M116" s="27"/>
      <c r="N116" s="27"/>
      <c r="O116" s="27"/>
      <c r="P116" s="27"/>
      <c r="Q116" s="27"/>
    </row>
    <row r="117" spans="1:17" ht="3" customHeight="1" x14ac:dyDescent="0.25">
      <c r="J117" s="27"/>
      <c r="K117" s="27"/>
      <c r="L117" s="28"/>
      <c r="M117" s="27"/>
      <c r="N117" s="27"/>
      <c r="O117" s="27"/>
      <c r="P117" s="27"/>
      <c r="Q117" s="27"/>
    </row>
    <row r="118" spans="1:17" ht="15" customHeight="1" thickBot="1" x14ac:dyDescent="0.3">
      <c r="A118" s="86" t="s">
        <v>25</v>
      </c>
      <c r="B118" s="86"/>
      <c r="C118" s="86"/>
      <c r="D118" s="86"/>
      <c r="E118" s="86"/>
      <c r="F118" s="86"/>
      <c r="G118" s="86"/>
      <c r="H118" s="86"/>
      <c r="I118" s="86"/>
      <c r="J118" s="34"/>
      <c r="K118" s="34"/>
      <c r="L118" s="28"/>
      <c r="M118" s="27"/>
      <c r="N118" s="27"/>
      <c r="O118" s="27"/>
      <c r="P118" s="27"/>
      <c r="Q118" s="27"/>
    </row>
    <row r="119" spans="1:17" ht="51" customHeight="1" x14ac:dyDescent="0.25">
      <c r="A119" s="81" t="s">
        <v>33</v>
      </c>
      <c r="B119" s="82"/>
      <c r="C119" s="82"/>
      <c r="D119" s="82"/>
      <c r="E119" s="82"/>
      <c r="F119" s="82"/>
      <c r="G119" s="82"/>
      <c r="H119" s="82"/>
      <c r="I119" s="38">
        <f>IF(AND(I120&gt;=2,I121&gt;=3.5,I122&gt;=3.5,I123&gt;=1),SUM(I120:I123),"NO SUPERA ALGÚN CRITERIO")</f>
        <v>10</v>
      </c>
      <c r="J119" s="34"/>
      <c r="K119" s="34"/>
      <c r="L119" s="28"/>
      <c r="M119" s="27"/>
      <c r="N119" s="27"/>
      <c r="O119" s="27"/>
      <c r="P119" s="27"/>
      <c r="Q119" s="27"/>
    </row>
    <row r="120" spans="1:17" ht="32.25" customHeight="1" x14ac:dyDescent="0.25">
      <c r="A120" s="74" t="s">
        <v>34</v>
      </c>
      <c r="B120" s="57"/>
      <c r="C120" s="57"/>
      <c r="D120" s="57"/>
      <c r="E120" s="57"/>
      <c r="F120" s="57"/>
      <c r="G120" s="57"/>
      <c r="H120" s="57"/>
      <c r="I120" s="18">
        <f>TRUNC(L40,2)</f>
        <v>2</v>
      </c>
      <c r="J120" s="34"/>
      <c r="K120" s="34"/>
      <c r="L120" s="28"/>
      <c r="M120" s="27"/>
      <c r="N120" s="27"/>
      <c r="O120" s="27"/>
      <c r="P120" s="27"/>
      <c r="Q120" s="27"/>
    </row>
    <row r="121" spans="1:17" ht="54" customHeight="1" x14ac:dyDescent="0.25">
      <c r="A121" s="74" t="s">
        <v>35</v>
      </c>
      <c r="B121" s="57"/>
      <c r="C121" s="57"/>
      <c r="D121" s="57"/>
      <c r="E121" s="57"/>
      <c r="F121" s="57"/>
      <c r="G121" s="57"/>
      <c r="H121" s="57"/>
      <c r="I121" s="18">
        <f>TRUNC(L46,2)</f>
        <v>3.5</v>
      </c>
      <c r="J121" s="34"/>
      <c r="K121" s="34"/>
      <c r="L121" s="28"/>
      <c r="M121" s="27"/>
      <c r="N121" s="27"/>
      <c r="O121" s="27"/>
      <c r="P121" s="27"/>
      <c r="Q121" s="27"/>
    </row>
    <row r="122" spans="1:17" ht="47.25" customHeight="1" x14ac:dyDescent="0.25">
      <c r="A122" s="74" t="s">
        <v>36</v>
      </c>
      <c r="B122" s="57"/>
      <c r="C122" s="57"/>
      <c r="D122" s="57"/>
      <c r="E122" s="57"/>
      <c r="F122" s="57"/>
      <c r="G122" s="57"/>
      <c r="H122" s="57"/>
      <c r="I122" s="18">
        <f>TRUNC(L64,2)</f>
        <v>3.5</v>
      </c>
      <c r="J122" s="34"/>
      <c r="K122" s="34"/>
      <c r="L122" s="28"/>
      <c r="M122" s="27"/>
      <c r="N122" s="27"/>
      <c r="O122" s="27"/>
      <c r="P122" s="27"/>
      <c r="Q122" s="27"/>
    </row>
    <row r="123" spans="1:17" ht="35.25" customHeight="1" thickBot="1" x14ac:dyDescent="0.3">
      <c r="A123" s="74" t="s">
        <v>37</v>
      </c>
      <c r="B123" s="57"/>
      <c r="C123" s="57"/>
      <c r="D123" s="57"/>
      <c r="E123" s="57"/>
      <c r="F123" s="57"/>
      <c r="G123" s="57"/>
      <c r="H123" s="57"/>
      <c r="I123" s="18">
        <f>TRUNC(L74,2)</f>
        <v>1</v>
      </c>
      <c r="J123" s="34"/>
      <c r="K123" s="34"/>
      <c r="L123" s="28"/>
      <c r="M123" s="27"/>
      <c r="N123" s="27"/>
      <c r="O123" s="27"/>
      <c r="P123" s="27"/>
      <c r="Q123" s="27"/>
    </row>
    <row r="124" spans="1:17" ht="55.5" customHeight="1" x14ac:dyDescent="0.25">
      <c r="A124" s="81" t="s">
        <v>38</v>
      </c>
      <c r="B124" s="82"/>
      <c r="C124" s="82"/>
      <c r="D124" s="82"/>
      <c r="E124" s="82"/>
      <c r="F124" s="82"/>
      <c r="G124" s="82"/>
      <c r="H124" s="82"/>
      <c r="I124" s="38">
        <f>IF(AND(I125&gt;=1.5,I126&gt;=1),SUM(I125:I126),"NO SUPERA ALGÚN CRITERIO")</f>
        <v>2.5</v>
      </c>
      <c r="J124" s="34"/>
      <c r="K124" s="34"/>
      <c r="L124" s="28"/>
      <c r="M124" s="27"/>
      <c r="N124" s="27"/>
      <c r="O124" s="27"/>
      <c r="P124" s="27"/>
      <c r="Q124" s="27"/>
    </row>
    <row r="125" spans="1:17" ht="53.25" customHeight="1" x14ac:dyDescent="0.25">
      <c r="A125" s="74" t="s">
        <v>39</v>
      </c>
      <c r="B125" s="57"/>
      <c r="C125" s="57"/>
      <c r="D125" s="57"/>
      <c r="E125" s="57"/>
      <c r="F125" s="57"/>
      <c r="G125" s="57"/>
      <c r="H125" s="57"/>
      <c r="I125" s="18">
        <f>TRUNC(L80,2)</f>
        <v>1.5</v>
      </c>
      <c r="J125" s="34"/>
      <c r="K125" s="34"/>
      <c r="L125" s="28"/>
      <c r="M125" s="27"/>
      <c r="N125" s="27"/>
      <c r="O125" s="27"/>
      <c r="P125" s="27"/>
      <c r="Q125" s="27"/>
    </row>
    <row r="126" spans="1:17" ht="47.25" customHeight="1" thickBot="1" x14ac:dyDescent="0.3">
      <c r="A126" s="74" t="s">
        <v>40</v>
      </c>
      <c r="B126" s="57"/>
      <c r="C126" s="57"/>
      <c r="D126" s="57"/>
      <c r="E126" s="57"/>
      <c r="F126" s="57"/>
      <c r="G126" s="57"/>
      <c r="H126" s="57"/>
      <c r="I126" s="18">
        <f>TRUNC(L89,2)</f>
        <v>1</v>
      </c>
      <c r="J126" s="34"/>
      <c r="K126" s="34"/>
      <c r="L126" s="28"/>
      <c r="M126" s="27"/>
      <c r="N126" s="27"/>
      <c r="O126" s="27"/>
      <c r="P126" s="27"/>
      <c r="Q126" s="27"/>
    </row>
    <row r="127" spans="1:17" ht="44.25" customHeight="1" x14ac:dyDescent="0.25">
      <c r="A127" s="81" t="s">
        <v>41</v>
      </c>
      <c r="B127" s="82"/>
      <c r="C127" s="82"/>
      <c r="D127" s="82"/>
      <c r="E127" s="82"/>
      <c r="F127" s="82"/>
      <c r="G127" s="82"/>
      <c r="H127" s="82"/>
      <c r="I127" s="38">
        <f>IF(AND(I128&gt;=0.75,I129&gt;=0.75,I130&gt;=1),SUM(I128:I130),"NO SUPERA ALGÚN CRITERIO")</f>
        <v>2.5</v>
      </c>
      <c r="J127" s="34"/>
      <c r="K127" s="34"/>
      <c r="L127" s="28"/>
      <c r="M127" s="27"/>
      <c r="N127" s="27"/>
      <c r="O127" s="27"/>
      <c r="P127" s="27"/>
      <c r="Q127" s="27"/>
    </row>
    <row r="128" spans="1:17" ht="30.75" customHeight="1" x14ac:dyDescent="0.25">
      <c r="A128" s="74" t="s">
        <v>42</v>
      </c>
      <c r="B128" s="57"/>
      <c r="C128" s="57"/>
      <c r="D128" s="57"/>
      <c r="E128" s="57"/>
      <c r="F128" s="57"/>
      <c r="G128" s="57"/>
      <c r="H128" s="57"/>
      <c r="I128" s="18">
        <f>TRUNC(L99,2)</f>
        <v>0.75</v>
      </c>
      <c r="J128" s="34"/>
      <c r="K128" s="34"/>
      <c r="L128" s="28"/>
      <c r="M128" s="27"/>
      <c r="N128" s="27"/>
      <c r="O128" s="27"/>
      <c r="P128" s="27"/>
      <c r="Q128" s="27"/>
    </row>
    <row r="129" spans="1:17" ht="52.5" customHeight="1" x14ac:dyDescent="0.25">
      <c r="A129" s="74" t="s">
        <v>43</v>
      </c>
      <c r="B129" s="57"/>
      <c r="C129" s="57"/>
      <c r="D129" s="57"/>
      <c r="E129" s="57"/>
      <c r="F129" s="57"/>
      <c r="G129" s="57"/>
      <c r="H129" s="57"/>
      <c r="I129" s="18">
        <f>TRUNC(L102,2)</f>
        <v>0.75</v>
      </c>
      <c r="J129" s="34"/>
      <c r="K129" s="34"/>
      <c r="L129" s="28"/>
      <c r="M129" s="27"/>
      <c r="N129" s="27"/>
      <c r="O129" s="27"/>
      <c r="P129" s="27"/>
      <c r="Q129" s="27"/>
    </row>
    <row r="130" spans="1:17" ht="35.25" customHeight="1" thickBot="1" x14ac:dyDescent="0.3">
      <c r="A130" s="75" t="s">
        <v>44</v>
      </c>
      <c r="B130" s="59"/>
      <c r="C130" s="59"/>
      <c r="D130" s="59"/>
      <c r="E130" s="59"/>
      <c r="F130" s="59"/>
      <c r="G130" s="59"/>
      <c r="H130" s="59"/>
      <c r="I130" s="18">
        <f>TRUNC(L107,2)</f>
        <v>1</v>
      </c>
      <c r="J130" s="34"/>
      <c r="K130" s="34"/>
      <c r="L130" s="28"/>
      <c r="M130" s="27"/>
      <c r="N130" s="27"/>
      <c r="O130" s="27"/>
      <c r="P130" s="27"/>
      <c r="Q130" s="27"/>
    </row>
    <row r="131" spans="1:17" ht="71.25" customHeight="1" thickBot="1" x14ac:dyDescent="0.3">
      <c r="A131" s="76" t="s">
        <v>1</v>
      </c>
      <c r="B131" s="77"/>
      <c r="C131" s="77"/>
      <c r="D131" s="77"/>
      <c r="E131" s="77"/>
      <c r="F131" s="77"/>
      <c r="G131" s="77"/>
      <c r="H131" s="78"/>
      <c r="I131" s="40">
        <f>IF(OR(I119="NO SUPERA ALGÚN CRITERIO",I124="NO SUPERA ALGÚN CRITERIO",I127="NO SUPERA ALGÚN CRITERIO"),"NO SUPERA ALGÚN CRITERIO",SUM(I119,I124,I127))</f>
        <v>15</v>
      </c>
      <c r="J131" s="33"/>
      <c r="K131" s="33"/>
      <c r="L131" s="28"/>
      <c r="M131" s="27"/>
      <c r="N131" s="27"/>
      <c r="O131" s="27"/>
      <c r="P131" s="27"/>
      <c r="Q131" s="27"/>
    </row>
    <row r="132" spans="1:17" ht="57" customHeight="1" x14ac:dyDescent="0.25">
      <c r="J132" s="27"/>
      <c r="K132" s="27"/>
      <c r="L132" s="28"/>
      <c r="M132" s="27"/>
      <c r="N132" s="27"/>
      <c r="O132" s="27"/>
      <c r="P132" s="27"/>
      <c r="Q132" s="27"/>
    </row>
    <row r="133" spans="1:17" ht="14.25" customHeight="1" x14ac:dyDescent="0.25">
      <c r="A133" s="79" t="s">
        <v>23</v>
      </c>
      <c r="B133" s="79"/>
      <c r="C133" s="79"/>
      <c r="D133" s="79"/>
      <c r="E133" s="79"/>
      <c r="F133" s="79"/>
      <c r="G133" s="79"/>
      <c r="H133" s="79"/>
      <c r="I133" s="79"/>
      <c r="J133" s="27"/>
      <c r="K133" s="27"/>
      <c r="L133" s="28"/>
      <c r="M133" s="27"/>
      <c r="N133" s="27"/>
      <c r="O133" s="27"/>
      <c r="P133" s="27"/>
      <c r="Q133" s="27"/>
    </row>
    <row r="134" spans="1:17" ht="51" customHeight="1" thickBot="1" x14ac:dyDescent="0.3">
      <c r="A134" s="49" t="s">
        <v>106</v>
      </c>
      <c r="B134" s="50"/>
      <c r="C134" s="50"/>
      <c r="D134" s="50"/>
      <c r="E134" s="50"/>
      <c r="F134" s="50"/>
      <c r="G134" s="50"/>
      <c r="H134" s="50"/>
      <c r="I134" s="50"/>
      <c r="J134" s="35"/>
      <c r="K134" s="27"/>
      <c r="L134" s="28"/>
      <c r="M134" s="27"/>
      <c r="N134" s="27"/>
      <c r="O134" s="27"/>
      <c r="P134" s="27"/>
      <c r="Q134" s="27"/>
    </row>
    <row r="135" spans="1:17" ht="15.75" thickBot="1" x14ac:dyDescent="0.3">
      <c r="D135" s="54" t="s">
        <v>2</v>
      </c>
      <c r="E135" s="55"/>
      <c r="F135" s="41" t="str">
        <f>IF(F136="X","","X")</f>
        <v>X</v>
      </c>
      <c r="J135" s="27"/>
      <c r="K135" s="27"/>
      <c r="L135" s="28"/>
      <c r="M135" s="27"/>
      <c r="N135" s="27"/>
      <c r="O135" s="27"/>
      <c r="P135" s="27"/>
      <c r="Q135" s="27"/>
    </row>
    <row r="136" spans="1:17" ht="16.5" thickBot="1" x14ac:dyDescent="0.3">
      <c r="D136" s="70" t="s">
        <v>3</v>
      </c>
      <c r="E136" s="71"/>
      <c r="F136" s="19" t="str">
        <f>IF(I131="NO SUPERA ALGÚN CRITERIO","X","")</f>
        <v/>
      </c>
      <c r="J136" s="27"/>
      <c r="K136" s="27"/>
      <c r="L136" s="28"/>
      <c r="M136" s="27"/>
      <c r="N136" s="27"/>
      <c r="O136" s="27"/>
      <c r="P136" s="27"/>
      <c r="Q136" s="27"/>
    </row>
    <row r="137" spans="1:17" ht="9" customHeight="1" x14ac:dyDescent="0.25">
      <c r="J137" s="27"/>
      <c r="K137" s="27"/>
      <c r="L137" s="28"/>
      <c r="M137" s="27"/>
      <c r="N137" s="27"/>
      <c r="O137" s="27"/>
      <c r="P137" s="27"/>
      <c r="Q137" s="27"/>
    </row>
    <row r="138" spans="1:17" ht="15" customHeight="1" x14ac:dyDescent="0.25">
      <c r="A138" s="72" t="s">
        <v>22</v>
      </c>
      <c r="B138" s="73"/>
      <c r="C138" s="73"/>
      <c r="D138" s="73"/>
      <c r="E138" s="73"/>
      <c r="F138" s="73"/>
      <c r="G138" s="73"/>
      <c r="H138" s="73"/>
      <c r="I138" s="73"/>
      <c r="J138" s="27"/>
      <c r="K138" s="27"/>
      <c r="L138" s="28"/>
      <c r="M138" s="27"/>
      <c r="N138" s="27"/>
      <c r="O138" s="27"/>
      <c r="P138" s="27"/>
      <c r="Q138" s="27"/>
    </row>
    <row r="139" spans="1:17" x14ac:dyDescent="0.25">
      <c r="J139" s="27"/>
      <c r="K139" s="27"/>
      <c r="L139" s="28"/>
      <c r="M139" s="27"/>
      <c r="N139" s="27"/>
      <c r="O139" s="27"/>
      <c r="P139" s="27"/>
      <c r="Q139" s="27"/>
    </row>
    <row r="140" spans="1:17" x14ac:dyDescent="0.25">
      <c r="J140" s="27"/>
      <c r="K140" s="27"/>
      <c r="L140" s="28"/>
      <c r="M140" s="27"/>
      <c r="N140" s="27"/>
      <c r="O140" s="27"/>
      <c r="P140" s="27"/>
      <c r="Q140" s="27"/>
    </row>
    <row r="141" spans="1:17" x14ac:dyDescent="0.25">
      <c r="J141" s="27"/>
      <c r="K141" s="27"/>
      <c r="L141" s="28"/>
      <c r="M141" s="27"/>
      <c r="N141" s="27"/>
      <c r="O141" s="27"/>
      <c r="P141" s="27"/>
      <c r="Q141" s="27"/>
    </row>
    <row r="142" spans="1:17" x14ac:dyDescent="0.25">
      <c r="J142" s="27"/>
      <c r="K142" s="27"/>
      <c r="L142" s="28"/>
      <c r="M142" s="27"/>
      <c r="N142" s="27"/>
      <c r="O142" s="27"/>
      <c r="P142" s="27"/>
      <c r="Q142" s="27"/>
    </row>
    <row r="143" spans="1:17" x14ac:dyDescent="0.25">
      <c r="J143" s="27"/>
      <c r="K143" s="27"/>
      <c r="L143" s="28"/>
      <c r="M143" s="27"/>
      <c r="N143" s="27"/>
      <c r="O143" s="27"/>
      <c r="P143" s="27"/>
      <c r="Q143" s="27"/>
    </row>
    <row r="144" spans="1:17" ht="30" customHeight="1" x14ac:dyDescent="0.25">
      <c r="J144" s="27"/>
      <c r="K144" s="27"/>
      <c r="L144" s="28"/>
      <c r="M144" s="27"/>
      <c r="N144" s="27"/>
      <c r="O144" s="27"/>
      <c r="P144" s="27"/>
      <c r="Q144" s="27"/>
    </row>
    <row r="145" spans="10:17" x14ac:dyDescent="0.25">
      <c r="J145" s="27"/>
      <c r="K145" s="27"/>
      <c r="L145" s="28"/>
      <c r="M145" s="27"/>
      <c r="N145" s="27"/>
      <c r="O145" s="27"/>
      <c r="P145" s="27"/>
      <c r="Q145" s="27"/>
    </row>
    <row r="146" spans="10:17" x14ac:dyDescent="0.25">
      <c r="J146" s="27"/>
      <c r="K146" s="27"/>
      <c r="L146" s="28"/>
      <c r="M146" s="27"/>
      <c r="N146" s="27"/>
      <c r="O146" s="27"/>
      <c r="P146" s="27"/>
      <c r="Q146" s="27"/>
    </row>
    <row r="147" spans="10:17" x14ac:dyDescent="0.25">
      <c r="J147" s="27"/>
      <c r="K147" s="27"/>
      <c r="L147" s="28"/>
      <c r="M147" s="27"/>
      <c r="N147" s="27"/>
      <c r="O147" s="27"/>
      <c r="P147" s="27"/>
      <c r="Q147" s="27"/>
    </row>
    <row r="148" spans="10:17" x14ac:dyDescent="0.25">
      <c r="J148" s="27"/>
      <c r="K148" s="27"/>
      <c r="L148" s="28"/>
      <c r="M148" s="27"/>
      <c r="N148" s="27"/>
      <c r="O148" s="27"/>
      <c r="P148" s="27"/>
      <c r="Q148" s="27"/>
    </row>
    <row r="149" spans="10:17" x14ac:dyDescent="0.25">
      <c r="J149" s="27"/>
      <c r="K149" s="27"/>
      <c r="L149" s="28"/>
      <c r="M149" s="27"/>
      <c r="N149" s="27"/>
      <c r="O149" s="27"/>
      <c r="P149" s="27"/>
      <c r="Q149" s="27"/>
    </row>
    <row r="150" spans="10:17" x14ac:dyDescent="0.25">
      <c r="J150" s="27"/>
      <c r="K150" s="27"/>
      <c r="L150" s="28"/>
      <c r="M150" s="27"/>
      <c r="N150" s="27"/>
      <c r="O150" s="27"/>
      <c r="P150" s="27"/>
      <c r="Q150" s="27"/>
    </row>
    <row r="151" spans="10:17" x14ac:dyDescent="0.25">
      <c r="J151" s="27"/>
      <c r="K151" s="27"/>
      <c r="L151" s="28"/>
      <c r="M151" s="27"/>
      <c r="N151" s="27"/>
      <c r="O151" s="27"/>
      <c r="P151" s="27"/>
      <c r="Q151" s="27"/>
    </row>
    <row r="152" spans="10:17" x14ac:dyDescent="0.25">
      <c r="J152" s="27"/>
      <c r="K152" s="27"/>
      <c r="L152" s="28"/>
      <c r="M152" s="27"/>
      <c r="N152" s="27"/>
      <c r="O152" s="27"/>
      <c r="P152" s="27"/>
      <c r="Q152" s="27"/>
    </row>
    <row r="153" spans="10:17" x14ac:dyDescent="0.25">
      <c r="J153" s="27"/>
      <c r="K153" s="27"/>
      <c r="L153" s="28"/>
      <c r="M153" s="27"/>
      <c r="N153" s="27"/>
      <c r="O153" s="27"/>
      <c r="P153" s="27"/>
      <c r="Q153" s="27"/>
    </row>
    <row r="154" spans="10:17" x14ac:dyDescent="0.25">
      <c r="J154" s="27"/>
      <c r="K154" s="27"/>
      <c r="L154" s="28"/>
      <c r="M154" s="27"/>
      <c r="N154" s="27"/>
      <c r="O154" s="27"/>
      <c r="P154" s="27"/>
      <c r="Q154" s="27"/>
    </row>
    <row r="155" spans="10:17" x14ac:dyDescent="0.25">
      <c r="J155" s="27"/>
      <c r="K155" s="27"/>
      <c r="L155" s="28"/>
      <c r="M155" s="27"/>
      <c r="N155" s="27"/>
      <c r="O155" s="27"/>
      <c r="P155" s="27"/>
      <c r="Q155" s="27"/>
    </row>
    <row r="156" spans="10:17" x14ac:dyDescent="0.25">
      <c r="J156" s="27"/>
      <c r="K156" s="27"/>
      <c r="L156" s="28"/>
      <c r="M156" s="27"/>
      <c r="N156" s="27"/>
      <c r="O156" s="27"/>
      <c r="P156" s="27"/>
      <c r="Q156" s="27"/>
    </row>
    <row r="157" spans="10:17" x14ac:dyDescent="0.25">
      <c r="J157" s="27"/>
      <c r="K157" s="27"/>
      <c r="L157" s="28"/>
      <c r="M157" s="27"/>
      <c r="N157" s="27"/>
      <c r="O157" s="27"/>
      <c r="P157" s="27"/>
      <c r="Q157" s="27"/>
    </row>
    <row r="158" spans="10:17" x14ac:dyDescent="0.25">
      <c r="J158" s="27"/>
      <c r="K158" s="27"/>
      <c r="L158" s="28"/>
      <c r="M158" s="27"/>
      <c r="N158" s="27"/>
      <c r="O158" s="27"/>
      <c r="P158" s="27"/>
      <c r="Q158" s="27"/>
    </row>
    <row r="159" spans="10:17" x14ac:dyDescent="0.25">
      <c r="J159" s="27"/>
      <c r="K159" s="27"/>
      <c r="L159" s="28"/>
      <c r="M159" s="27"/>
      <c r="N159" s="27"/>
      <c r="O159" s="27"/>
      <c r="P159" s="27"/>
      <c r="Q159" s="27"/>
    </row>
    <row r="160" spans="10:17" x14ac:dyDescent="0.25">
      <c r="J160" s="27"/>
      <c r="K160" s="27"/>
      <c r="L160" s="28"/>
      <c r="M160" s="27"/>
      <c r="N160" s="27"/>
      <c r="O160" s="27"/>
    </row>
    <row r="161" spans="10:15" x14ac:dyDescent="0.25">
      <c r="J161" s="27"/>
      <c r="K161" s="27"/>
      <c r="L161" s="28"/>
      <c r="M161" s="27"/>
      <c r="N161" s="27"/>
      <c r="O161" s="27"/>
    </row>
    <row r="162" spans="10:15" x14ac:dyDescent="0.25">
      <c r="J162" s="27"/>
      <c r="K162" s="27"/>
      <c r="L162" s="28"/>
      <c r="M162" s="27"/>
      <c r="N162" s="27"/>
      <c r="O162" s="27"/>
    </row>
    <row r="163" spans="10:15" x14ac:dyDescent="0.25">
      <c r="J163" s="27"/>
      <c r="K163" s="27"/>
      <c r="L163" s="28"/>
      <c r="M163" s="27"/>
      <c r="N163" s="27"/>
      <c r="O163" s="27"/>
    </row>
    <row r="164" spans="10:15" x14ac:dyDescent="0.25">
      <c r="J164" s="27"/>
      <c r="K164" s="27"/>
      <c r="L164" s="28"/>
      <c r="M164" s="27"/>
      <c r="N164" s="27"/>
      <c r="O164" s="27"/>
    </row>
    <row r="165" spans="10:15" x14ac:dyDescent="0.25">
      <c r="J165" s="27"/>
      <c r="K165" s="27"/>
      <c r="L165" s="28"/>
      <c r="M165" s="27"/>
      <c r="N165" s="27"/>
      <c r="O165" s="27"/>
    </row>
    <row r="166" spans="10:15" x14ac:dyDescent="0.25">
      <c r="J166" s="27"/>
      <c r="K166" s="27"/>
      <c r="L166" s="28"/>
      <c r="M166" s="27"/>
      <c r="N166" s="27"/>
      <c r="O166" s="27"/>
    </row>
    <row r="167" spans="10:15" x14ac:dyDescent="0.25">
      <c r="J167" s="27"/>
      <c r="K167" s="27"/>
      <c r="L167" s="28"/>
      <c r="M167" s="27"/>
      <c r="N167" s="27"/>
      <c r="O167" s="27"/>
    </row>
    <row r="168" spans="10:15" x14ac:dyDescent="0.25">
      <c r="J168" s="27"/>
      <c r="K168" s="27"/>
      <c r="L168" s="28"/>
      <c r="M168" s="27"/>
      <c r="N168" s="27"/>
      <c r="O168" s="27"/>
    </row>
    <row r="169" spans="10:15" x14ac:dyDescent="0.25">
      <c r="J169" s="27"/>
      <c r="K169" s="27"/>
      <c r="L169" s="28"/>
      <c r="M169" s="27"/>
      <c r="N169" s="27"/>
      <c r="O169" s="27"/>
    </row>
    <row r="170" spans="10:15" x14ac:dyDescent="0.25">
      <c r="J170" s="27"/>
      <c r="K170" s="27"/>
      <c r="L170" s="28"/>
      <c r="M170" s="27"/>
      <c r="N170" s="27"/>
      <c r="O170" s="27"/>
    </row>
    <row r="171" spans="10:15" x14ac:dyDescent="0.25">
      <c r="J171" s="27"/>
      <c r="K171" s="27"/>
      <c r="L171" s="28"/>
      <c r="M171" s="27"/>
      <c r="N171" s="27"/>
      <c r="O171" s="27"/>
    </row>
    <row r="172" spans="10:15" x14ac:dyDescent="0.25">
      <c r="J172" s="27"/>
      <c r="K172" s="27"/>
      <c r="L172" s="28"/>
      <c r="M172" s="27"/>
      <c r="N172" s="27"/>
      <c r="O172" s="27"/>
    </row>
    <row r="173" spans="10:15" x14ac:dyDescent="0.25">
      <c r="J173" s="27"/>
      <c r="K173" s="27"/>
      <c r="L173" s="28"/>
      <c r="M173" s="27"/>
      <c r="N173" s="27"/>
      <c r="O173" s="27"/>
    </row>
  </sheetData>
  <sheetProtection algorithmName="SHA-512" hashValue="OVLYeZ0RyzzbGupJaGQyaPA7I/kvC9nLAukdiuzVEtMOz68Xa8kWbuErdlBf4ccy42+x9K6N43Bb0JApJT3xwQ==" saltValue="I011zYdwLsTuGqf6iR9xiQ==" spinCount="100000" sheet="1" scenarios="1"/>
  <mergeCells count="161">
    <mergeCell ref="A111:H111"/>
    <mergeCell ref="A121:H121"/>
    <mergeCell ref="A122:H122"/>
    <mergeCell ref="A119:H119"/>
    <mergeCell ref="A113:I113"/>
    <mergeCell ref="A80:I80"/>
    <mergeCell ref="A99:I99"/>
    <mergeCell ref="A102:I102"/>
    <mergeCell ref="A107:I107"/>
    <mergeCell ref="A101:H101"/>
    <mergeCell ref="A104:H104"/>
    <mergeCell ref="A105:H105"/>
    <mergeCell ref="A60:H60"/>
    <mergeCell ref="A61:H61"/>
    <mergeCell ref="A62:H62"/>
    <mergeCell ref="A86:H86"/>
    <mergeCell ref="A93:H93"/>
    <mergeCell ref="A94:H94"/>
    <mergeCell ref="A64:I64"/>
    <mergeCell ref="A79:I79"/>
    <mergeCell ref="A81:H81"/>
    <mergeCell ref="A92:H92"/>
    <mergeCell ref="A87:H87"/>
    <mergeCell ref="A88:H88"/>
    <mergeCell ref="A89:I89"/>
    <mergeCell ref="A90:H90"/>
    <mergeCell ref="A82:H82"/>
    <mergeCell ref="A83:H83"/>
    <mergeCell ref="A84:H84"/>
    <mergeCell ref="A11:B11"/>
    <mergeCell ref="C11:F11"/>
    <mergeCell ref="H11:I11"/>
    <mergeCell ref="A2:I2"/>
    <mergeCell ref="A15:I15"/>
    <mergeCell ref="A16:B16"/>
    <mergeCell ref="C16:F16"/>
    <mergeCell ref="H16:I16"/>
    <mergeCell ref="A17:B17"/>
    <mergeCell ref="C17:F17"/>
    <mergeCell ref="A10:I10"/>
    <mergeCell ref="A12:B12"/>
    <mergeCell ref="C12:F12"/>
    <mergeCell ref="H12:I12"/>
    <mergeCell ref="A13:B13"/>
    <mergeCell ref="H13:I13"/>
    <mergeCell ref="C13:E13"/>
    <mergeCell ref="F13:G13"/>
    <mergeCell ref="A3:B3"/>
    <mergeCell ref="A4:B4"/>
    <mergeCell ref="A5:B5"/>
    <mergeCell ref="A6:B6"/>
    <mergeCell ref="A7:B7"/>
    <mergeCell ref="A8:B8"/>
    <mergeCell ref="G27:I27"/>
    <mergeCell ref="B27:C27"/>
    <mergeCell ref="D27:E27"/>
    <mergeCell ref="E20:I20"/>
    <mergeCell ref="H17:I17"/>
    <mergeCell ref="A18:B18"/>
    <mergeCell ref="C18:F18"/>
    <mergeCell ref="H18:I18"/>
    <mergeCell ref="A19:B19"/>
    <mergeCell ref="B24:I24"/>
    <mergeCell ref="C19:F19"/>
    <mergeCell ref="H19:I19"/>
    <mergeCell ref="A23:I23"/>
    <mergeCell ref="B28:C28"/>
    <mergeCell ref="D28:E28"/>
    <mergeCell ref="G28:I28"/>
    <mergeCell ref="B29:C29"/>
    <mergeCell ref="D29:E29"/>
    <mergeCell ref="G29:I29"/>
    <mergeCell ref="B30:C30"/>
    <mergeCell ref="D30:E30"/>
    <mergeCell ref="G30:I30"/>
    <mergeCell ref="B31:C31"/>
    <mergeCell ref="D31:E31"/>
    <mergeCell ref="G31:I31"/>
    <mergeCell ref="B32:C32"/>
    <mergeCell ref="D32:E32"/>
    <mergeCell ref="G32:I32"/>
    <mergeCell ref="B35:C35"/>
    <mergeCell ref="D35:E35"/>
    <mergeCell ref="G35:I35"/>
    <mergeCell ref="B33:C33"/>
    <mergeCell ref="D33:E33"/>
    <mergeCell ref="G33:I33"/>
    <mergeCell ref="B34:C34"/>
    <mergeCell ref="D34:E34"/>
    <mergeCell ref="A45:H45"/>
    <mergeCell ref="A37:I37"/>
    <mergeCell ref="A40:I40"/>
    <mergeCell ref="A41:H41"/>
    <mergeCell ref="A42:H42"/>
    <mergeCell ref="G34:I34"/>
    <mergeCell ref="A39:I39"/>
    <mergeCell ref="A103:H103"/>
    <mergeCell ref="A116:I116"/>
    <mergeCell ref="A66:H66"/>
    <mergeCell ref="A67:H67"/>
    <mergeCell ref="A68:H68"/>
    <mergeCell ref="A69:H69"/>
    <mergeCell ref="A70:H70"/>
    <mergeCell ref="A71:H71"/>
    <mergeCell ref="A51:H51"/>
    <mergeCell ref="A52:H52"/>
    <mergeCell ref="A53:H53"/>
    <mergeCell ref="A54:H54"/>
    <mergeCell ref="A47:H47"/>
    <mergeCell ref="A48:H48"/>
    <mergeCell ref="A49:H49"/>
    <mergeCell ref="A50:H50"/>
    <mergeCell ref="A59:H59"/>
    <mergeCell ref="D136:E136"/>
    <mergeCell ref="A138:I138"/>
    <mergeCell ref="A129:H129"/>
    <mergeCell ref="A130:H130"/>
    <mergeCell ref="A131:H131"/>
    <mergeCell ref="A133:I133"/>
    <mergeCell ref="A85:H85"/>
    <mergeCell ref="A120:H120"/>
    <mergeCell ref="A126:H126"/>
    <mergeCell ref="A127:H127"/>
    <mergeCell ref="A128:H128"/>
    <mergeCell ref="A91:H91"/>
    <mergeCell ref="A95:H95"/>
    <mergeCell ref="A96:H96"/>
    <mergeCell ref="A98:I98"/>
    <mergeCell ref="A100:H100"/>
    <mergeCell ref="A106:H106"/>
    <mergeCell ref="A118:I118"/>
    <mergeCell ref="A123:H123"/>
    <mergeCell ref="A124:H124"/>
    <mergeCell ref="A125:H125"/>
    <mergeCell ref="A108:H108"/>
    <mergeCell ref="A109:H109"/>
    <mergeCell ref="A110:H110"/>
    <mergeCell ref="C3:I3"/>
    <mergeCell ref="C4:I4"/>
    <mergeCell ref="C5:I5"/>
    <mergeCell ref="C6:I6"/>
    <mergeCell ref="C7:I7"/>
    <mergeCell ref="C8:I8"/>
    <mergeCell ref="A134:I134"/>
    <mergeCell ref="A20:D20"/>
    <mergeCell ref="D135:E135"/>
    <mergeCell ref="A55:H55"/>
    <mergeCell ref="A56:H56"/>
    <mergeCell ref="A57:H57"/>
    <mergeCell ref="A63:H63"/>
    <mergeCell ref="A65:H65"/>
    <mergeCell ref="A43:H43"/>
    <mergeCell ref="A44:H44"/>
    <mergeCell ref="A58:H58"/>
    <mergeCell ref="A74:I74"/>
    <mergeCell ref="A75:H75"/>
    <mergeCell ref="A76:H76"/>
    <mergeCell ref="A77:H77"/>
    <mergeCell ref="A72:H72"/>
    <mergeCell ref="A73:H73"/>
    <mergeCell ref="A46:I46"/>
  </mergeCells>
  <phoneticPr fontId="11" type="noConversion"/>
  <conditionalFormatting sqref="I120">
    <cfRule type="cellIs" dxfId="8" priority="9" operator="lessThan">
      <formula>2</formula>
    </cfRule>
  </conditionalFormatting>
  <conditionalFormatting sqref="I121">
    <cfRule type="cellIs" dxfId="7" priority="8" operator="lessThan">
      <formula>3.5</formula>
    </cfRule>
  </conditionalFormatting>
  <conditionalFormatting sqref="I122">
    <cfRule type="cellIs" dxfId="6" priority="7" operator="lessThan">
      <formula>3.5</formula>
    </cfRule>
  </conditionalFormatting>
  <conditionalFormatting sqref="I123">
    <cfRule type="cellIs" dxfId="5" priority="6" operator="lessThan">
      <formula>1</formula>
    </cfRule>
  </conditionalFormatting>
  <conditionalFormatting sqref="I125">
    <cfRule type="cellIs" dxfId="4" priority="5" operator="lessThan">
      <formula>1.5</formula>
    </cfRule>
  </conditionalFormatting>
  <conditionalFormatting sqref="I126">
    <cfRule type="cellIs" dxfId="3" priority="4" operator="lessThan">
      <formula>1</formula>
    </cfRule>
  </conditionalFormatting>
  <conditionalFormatting sqref="I128">
    <cfRule type="cellIs" dxfId="2" priority="3" operator="lessThan">
      <formula>0.75</formula>
    </cfRule>
  </conditionalFormatting>
  <conditionalFormatting sqref="I129">
    <cfRule type="cellIs" dxfId="1" priority="2" operator="lessThan">
      <formula>0.75</formula>
    </cfRule>
  </conditionalFormatting>
  <conditionalFormatting sqref="I130">
    <cfRule type="cellIs" dxfId="0" priority="1" operator="lessThan">
      <formula>1</formula>
    </cfRule>
  </conditionalFormatting>
  <dataValidations count="1">
    <dataValidation type="list" allowBlank="1" showInputMessage="1" showErrorMessage="1" sqref="I41:I45 I99:I111 I114:I115 I47:I63 I65:I73 I80:I88 I90:I97 I75:I78">
      <formula1>$M$41:$M$45</formula1>
    </dataValidation>
  </dataValidations>
  <pageMargins left="0.70866141732283472" right="0.70866141732283472" top="1.3385826771653544" bottom="0.74803149606299213" header="0.31496062992125984" footer="0.31496062992125984"/>
  <pageSetup paperSize="9" orientation="portrait" r:id="rId1"/>
  <headerFooter>
    <oddHeader xml:space="preserve">&amp;L&amp;G&amp;C
</oddHeader>
    <oddFooter>&amp;C&amp;P  de  &amp;N</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Datos personales</vt:lpstr>
      <vt:lpstr>'Datos personales'!Área_de_impresión</vt:lpstr>
    </vt:vector>
  </TitlesOfParts>
  <Company>CARM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 FEREZ, JUAN DE LA CRU</dc:creator>
  <cp:lastModifiedBy>TORRALBA PEÑALVER, ANTONIO</cp:lastModifiedBy>
  <cp:lastPrinted>2018-10-25T11:53:37Z</cp:lastPrinted>
  <dcterms:created xsi:type="dcterms:W3CDTF">2016-09-23T11:21:41Z</dcterms:created>
  <dcterms:modified xsi:type="dcterms:W3CDTF">2018-10-25T11:54:55Z</dcterms:modified>
</cp:coreProperties>
</file>