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600" windowHeight="9735"/>
  </bookViews>
  <sheets>
    <sheet name="Datos personales" sheetId="2" r:id="rId1"/>
  </sheets>
  <definedNames>
    <definedName name="_xlnm.Print_Area" localSheetId="0">'Datos personales'!$A$1:$I$143</definedName>
  </definedNames>
  <calcPr calcId="152511"/>
</workbook>
</file>

<file path=xl/calcChain.xml><?xml version="1.0" encoding="utf-8"?>
<calcChain xmlns="http://schemas.openxmlformats.org/spreadsheetml/2006/main">
  <c r="I108" i="2" l="1"/>
  <c r="I116" i="2" l="1"/>
  <c r="L92" i="2"/>
  <c r="L94" i="2"/>
  <c r="L95" i="2"/>
  <c r="L96" i="2"/>
  <c r="L93" i="2"/>
  <c r="K87" i="2"/>
  <c r="L90" i="2" s="1"/>
  <c r="K92" i="2"/>
  <c r="L84" i="2"/>
  <c r="L86" i="2"/>
  <c r="L85" i="2"/>
  <c r="K84" i="2"/>
  <c r="L80" i="2"/>
  <c r="L82" i="2"/>
  <c r="L81" i="2"/>
  <c r="K80" i="2"/>
  <c r="L75" i="2"/>
  <c r="L77" i="2"/>
  <c r="L78" i="2"/>
  <c r="L79" i="2"/>
  <c r="L76" i="2"/>
  <c r="K75" i="2"/>
  <c r="L73" i="2"/>
  <c r="L69" i="2" s="1"/>
  <c r="L70" i="2"/>
  <c r="K69" i="2"/>
  <c r="L62" i="2"/>
  <c r="L64" i="2"/>
  <c r="L65" i="2"/>
  <c r="L66" i="2"/>
  <c r="L67" i="2"/>
  <c r="L68" i="2"/>
  <c r="L63" i="2"/>
  <c r="K62" i="2"/>
  <c r="K53" i="2"/>
  <c r="L54" i="2" s="1"/>
  <c r="L41" i="2"/>
  <c r="L43" i="2"/>
  <c r="L44" i="2"/>
  <c r="L45" i="2"/>
  <c r="L46" i="2"/>
  <c r="L47" i="2"/>
  <c r="L48" i="2"/>
  <c r="L49" i="2"/>
  <c r="L50" i="2"/>
  <c r="L51" i="2"/>
  <c r="L52" i="2"/>
  <c r="L42" i="2"/>
  <c r="K41" i="2"/>
  <c r="L88" i="2" l="1"/>
  <c r="L91" i="2"/>
  <c r="L89" i="2"/>
  <c r="L72" i="2"/>
  <c r="L56" i="2"/>
  <c r="L87" i="2" l="1"/>
  <c r="I115" i="2" s="1"/>
  <c r="I113" i="2" s="1"/>
  <c r="L71" i="2"/>
  <c r="L59" i="2"/>
  <c r="L55" i="2"/>
  <c r="L53" i="2" s="1"/>
  <c r="L58" i="2"/>
  <c r="L60" i="2"/>
  <c r="L57" i="2"/>
  <c r="I114" i="2" l="1"/>
  <c r="I112" i="2"/>
  <c r="I106" i="2"/>
  <c r="I107" i="2"/>
  <c r="I105" i="2" s="1"/>
  <c r="I117" i="2" s="1"/>
  <c r="I111" i="2"/>
  <c r="I110" i="2"/>
  <c r="I109" i="2"/>
  <c r="F122" i="2" l="1"/>
  <c r="F121" i="2" l="1"/>
</calcChain>
</file>

<file path=xl/sharedStrings.xml><?xml version="1.0" encoding="utf-8"?>
<sst xmlns="http://schemas.openxmlformats.org/spreadsheetml/2006/main" count="477" uniqueCount="104">
  <si>
    <t>EXCELENTE</t>
  </si>
  <si>
    <t>PUNTUACIÓN TOTAL</t>
  </si>
  <si>
    <t>POSITIVA</t>
  </si>
  <si>
    <t>NEGATIVA</t>
  </si>
  <si>
    <t>VALORACIÓN GLOBAL DEL TRABAJO DESARROLLADO POR EL FUNCIONARIO EN PRÁCTICAS</t>
  </si>
  <si>
    <t>Apellidos y nombre</t>
  </si>
  <si>
    <t>DNI</t>
  </si>
  <si>
    <t>Especialidad</t>
  </si>
  <si>
    <t>Teléfono particular</t>
  </si>
  <si>
    <t>Centro de destino</t>
  </si>
  <si>
    <t>Localidad</t>
  </si>
  <si>
    <t>Nivel/es que imparte</t>
  </si>
  <si>
    <t>PERÍODO AL QUE CORRESPONDE LA VALORACION</t>
  </si>
  <si>
    <t>De ___ de _____________de 201__   a ___ de_____________ de 201____</t>
  </si>
  <si>
    <t>DATOS PERSONALES DEL FUNCIONARIO EN PRÁCTICAS</t>
  </si>
  <si>
    <t>Apellidos y Nombre</t>
  </si>
  <si>
    <t>Nº de sesión</t>
  </si>
  <si>
    <t>Fecha</t>
  </si>
  <si>
    <t>Hora</t>
  </si>
  <si>
    <t>Grupo</t>
  </si>
  <si>
    <t>Área</t>
  </si>
  <si>
    <t>VALORACIÓN DE LA LABOR PROFESIONAL DEL FUNCIONARIO EN PRÁCTICAS</t>
  </si>
  <si>
    <t>Sugerencias para mejorar el proceso de valoración del funcionario en prácticas</t>
  </si>
  <si>
    <t>VALORACIÓN  (Marcar X donde proceda)</t>
  </si>
  <si>
    <t>Teléfono centro</t>
  </si>
  <si>
    <t>Valor</t>
  </si>
  <si>
    <t>En la actuación del funcionario en prácticas</t>
  </si>
  <si>
    <t>Cargo o puesto de trabajo que desempeña</t>
  </si>
  <si>
    <t>(Véase nota al pie)</t>
  </si>
  <si>
    <t>Materias que imparte</t>
  </si>
  <si>
    <t>DATOS PERSONALES DEL  PROFESOR-TUTOR</t>
  </si>
  <si>
    <t>Sesiones a las que ha asistido el tutor junto al funcionario en prácticas:</t>
  </si>
  <si>
    <t>NO SE CONSTATA</t>
  </si>
  <si>
    <t>SUFICIENTE</t>
  </si>
  <si>
    <t>NOTABLE</t>
  </si>
  <si>
    <t>(La puntuación total debe ser superior o igual a quince puntos para obtener una valoración positiva. No se podrá obtener una valoración positiva sin haber alcanzado, al menos, la mitad de la puntuación prevista en cada criterio)</t>
  </si>
  <si>
    <t>Justificación de indicadores no valorados</t>
  </si>
  <si>
    <t>NO VALORADO</t>
  </si>
  <si>
    <t>Listado de valores:</t>
  </si>
  <si>
    <t>Indicadores valorados:</t>
  </si>
  <si>
    <t>Puntuación del criterio</t>
  </si>
  <si>
    <t>No se constata la realización de lo expresado por el indicador</t>
  </si>
  <si>
    <t>El indicador se constata a un nivel de realización suficiente</t>
  </si>
  <si>
    <t>El indicador se constata a un nivel de realización notable</t>
  </si>
  <si>
    <t>El indicador se constata a un nivel de realización excelente</t>
  </si>
  <si>
    <t>No es posible valorar la realización del indicador (se debe justificar).</t>
  </si>
  <si>
    <t>CRITERIOS E INDICADORES
(Máximo 30 puntos)</t>
  </si>
  <si>
    <t>CRITERIOS E INDICADORES  (Máximo 30 puntos)</t>
  </si>
  <si>
    <t>Dimensión 1. Intervención en los procesos de enseñanza y aprendizaje (Máximo 15 puntos)</t>
  </si>
  <si>
    <t>Dimensión 2. Tutoría y orientación (máximo 10 puntos)</t>
  </si>
  <si>
    <t>Dimensión 3. Integración en la actividad general del centro (máximo 5 puntos)</t>
  </si>
  <si>
    <t>1.1. Colaborar en la toma de decisiones generales del equipo directivo y los órganos de coordinación didáctica de los centros. (Máximo 10 puntos)</t>
  </si>
  <si>
    <t>1.2. Asesorar al equipo docentes en el diseño de los PTI y la puesta en práctica de estos en su trabajo en el aula. (Máximo 5 puntos)</t>
  </si>
  <si>
    <t>2.1. Asistir al profesorado en la planificación, puesta en marcha y seguimiento de las medidas de atención a la diversidad. (Máximo 3  puntos)</t>
  </si>
  <si>
    <t>2.2. Colaborar en la intervención con las familias. (Máximo 3 puntos)</t>
  </si>
  <si>
    <t>2.3. Realizar la evaluación psicopedagógica de los ACNEAE de los centros para la adecuada escolarización de este alumnado.(Máximo 3 puntos)</t>
  </si>
  <si>
    <t>2.4. Mantener coordinación con otros servicios de apoyo y centros del sector y participar en iniciativas de mejora de la calidad de enseñanza. (Máximo 1 punto)</t>
  </si>
  <si>
    <t>3.1 Promover, organizar y participar en las actividades complementarias, dentro o fuera del recinto educativo (máximo 1,5 puntos)</t>
  </si>
  <si>
    <t>3.2 Participar activamente en la actividad general del centro, en el Claustro y en los órganos de coordinación pedagógica a los que pertenece (máximo 2 puntos).</t>
  </si>
  <si>
    <t>3.3 Colaborar en actividades de evaluación del sistema educativo, de innovación y experimentación (máximo 1,5 puntos).</t>
  </si>
  <si>
    <t xml:space="preserve">1.1.1. Participa en los procesos de elaboración, desarrollo, evaluación y revisión de los documentos oficiales de programación, especialmente en las decisiones relativas a la prevención de dificultades de aprendizaje, atención a la diversidad y compensación de desigualdades. </t>
  </si>
  <si>
    <t>1.1.2. Participa en la elaboración, organización, desarrollo y seguimiento del plan de acción tutorial, analizando conjuntamente las estrategias e instrumentos más adecuados para el correcto ejercicio de la tutoría.</t>
  </si>
  <si>
    <t xml:space="preserve">1.1.3. Participa en la CCP y promueve iniciativas dinamizadoras, facilitando el desarrollo de sus funciones y orienta, desde su ámbito de intervención, los acuerdos de esta. </t>
  </si>
  <si>
    <t>1.1.4. Asesora al equipo directivo en el tratamiento flexible y diferenciado de la diversidad colaborando en la adopción de medidas educativas.</t>
  </si>
  <si>
    <t>1.1.5. Asesora y participa en la organización, seguimiento y evaluación de las actividades de apoyo y refuerzo del centro.</t>
  </si>
  <si>
    <t xml:space="preserve">1.1.6. Colabora en las actuaciones destinadas a sistematizar periódicamente la evaluación educativa de aquellos alumnos con necesidad específica de apoyo educativo, de compensación de desigualdades u otras necesidades. </t>
  </si>
  <si>
    <t>1.1.7. Orienta al equipo directivo en la prevención de problemas de convivencia escolar</t>
  </si>
  <si>
    <t>1.1.8. Asesora al equipo directivo en la prevención, intervención y seguimiento en los casos de absentismo escolar.</t>
  </si>
  <si>
    <t>1.1.9. Proporciona asesoramiento al equipo directivo sobre la organización de los horarios de los maestros de PT y AL.</t>
  </si>
  <si>
    <t>1.1.10.      Orienta al equipo directivo sobre los agrupamientos más adecuados para los ACNEAE.</t>
  </si>
  <si>
    <t>1.1.11. Asesora al equipo directivo y al profesorado sobre las medidas de atención a la diversidad y el uso de materiales curriculares que pueden favorecerlas.</t>
  </si>
  <si>
    <t>1.2.1. Asesora al equipo docente en la elaboración de los PTI.</t>
  </si>
  <si>
    <t>1.2.2. Participa en el seguimiento, ajuste y evaluación de los PTI.</t>
  </si>
  <si>
    <t>1.2.3. Vela por que se detalle en el correspondiente PTI  para cada uno los ACNEAE el número de horas de apoyo especializado del PT y, en su caso, del AL necesario.</t>
  </si>
  <si>
    <t>1.2.4. Asesora al tutor del grupo y al equipo docente sobre las estrategias metodológicas y didácticas que, para los ACNEAE, se han de incorporar al correspondiente PTI y se han de adoptar en el aula.</t>
  </si>
  <si>
    <t>1.2.5. Orienta al equipo docente, en su caso, sobre material específico y adaptado que necesite alguno de sus alumnos, así como sobre estrategias metodológicas y didácticas derivadas del mismo, en coherencia con su PTI.</t>
  </si>
  <si>
    <t>1.2.6. Colabora e impulsa la coordinación del resto del profesorado con los profesores de apoyo y otros profesionales para el seguimiento de los ACNEAE, evaluando la idoneidad de las medidas de apoyo adoptadas y planificadas en el correspondiente PTI.</t>
  </si>
  <si>
    <t>1.2.7. Participa y orienta la evaluación educativa de los aprendizajes de los ACNEAE, en coherencia con su PTI.</t>
  </si>
  <si>
    <t>2.1.1. Ofrece asesoramiento y colabora con el equipo docente de los distintos grupos de alumnos para detectar con antelación las dificultades de aprendizaje y orienta, en su caso, sobre la adopción de medidas educativas.</t>
  </si>
  <si>
    <t>2.1.2. Orienta al equipo docente sobre la adopción de medidas educativas en los casos de alumnos de incorporación tardía al sistema educativo, hace seguimiento y evaluación de las medidas educativas llevadas a cabo</t>
  </si>
  <si>
    <t>2.1.3. Asesora a los docentes en la intervención y las medidas por adoptar en caso de alteraciones de la convivencia entre alumnos.</t>
  </si>
  <si>
    <t>2.1.4. Facilita pautas para la prevención y la adopción de medidas en los caso de acoso escolar.</t>
  </si>
  <si>
    <t>2.1.5. Participa en la elaboración, el seguimiento y la evaluación de las actividades de apoyo y refuerzo.</t>
  </si>
  <si>
    <t>2.1.6. Asesora y participa con los tutores y el jefe de estudios en la intervención a realizar en casos de absentismo, orientando, posteriormente, sobre las medidas educativas a poner en marcha tras la reincorporación de este alumnado.</t>
  </si>
  <si>
    <t>2.2.1. Informa, apoya y colabora con las familias de los ACNEAE y de otros alumnos en situación de desventaja social.</t>
  </si>
  <si>
    <t>2.2.2. Participa en la planificación y desarrollo de actividades que potencien la comunicación entre padres, madres y docentes implicando a las familias en los programas formativos y de conocimiento mutuo.</t>
  </si>
  <si>
    <t>2.2.3. Deriva a las familias a otros servicios públicos de apoyo e intervención (servicios sociales, ISORM, servicios de salud, servicios de familia,…) en caso de necesitarlo.</t>
  </si>
  <si>
    <t>2.2.4. Establece un clima que permite la cooperación entre las familias y los servicios externos o instituciones que colaboran en el apoyo educativo al alumnado con necesidades específicas.</t>
  </si>
  <si>
    <t>2.3.1. Atiende las demandas de evaluación psicopedagógica de los alumnos que la necesitan y propone las medidas de atención más adecuadas.</t>
  </si>
  <si>
    <t>2.3.2. Conoce y aplica el procedimiento administrativo en el proceso de elaboración de la evaluación psicopedagógica y el dictamen de escolarización, especialmente en lo relativo a la información de las familias y la garantía de sus derechos.</t>
  </si>
  <si>
    <t>2.3.3. Realiza con precisión y rigor la evaluación psicopedagógica identificando con claridad las necesidades específicas del alumnado, las medidas que se han de adoptar, así como los recursos materiales y humanos que son necesarios.</t>
  </si>
  <si>
    <t>2.3.4. Procura que la evaluación psicopedagógica esté actualizada de acuerdo con la evolución de los ACNEAE, así como en aquellos casos en los que se dan circunstancias sobrevenidas.</t>
  </si>
  <si>
    <t>2.4.1. Pone en marcha iniciativas para la necesaria y adecuada coordinación con los centros de educación primaria de adscripción, encaminadas a la mejora de la atención a la diversidad y la calidad de la enseñanza.</t>
  </si>
  <si>
    <t>2.4.2. Se coordina con servicios de carácter social, cultural y sanitario de la zona, así como con instituciones y organizaciones para proyectar actuaciones conjuntas que permitan detectar necesidades y aplicar medidas.</t>
  </si>
  <si>
    <t>3.1.1 Promueve la planificación y desarrollo de actividades complementarias como recurso didáctico que propicia un aprendizaje significativo y competencial.</t>
  </si>
  <si>
    <t xml:space="preserve">3.1.2 Participa en las actividades complementarias y extraescolares planificadas por el centro. </t>
  </si>
  <si>
    <t>3.2.1 Asume responsabilidades como miembro del Claustro y realiza propuestas sobre temas de interés general.</t>
  </si>
  <si>
    <t>3.2.2 Participa y asume responsabilidades en el departamento/equipo de ciclo y equipo docente aportando propuestas de interés.</t>
  </si>
  <si>
    <t>3.2.3 Asume la tramitación de los expedientes disciplinarios incoados al alumnado que le son asignados.</t>
  </si>
  <si>
    <t>3.2.4 Participa en el proceso de identificación e intervención de los casos de acoso escolar.</t>
  </si>
  <si>
    <t>3.3.1 Promueve la puesta en marcha de medidas educativas o planes de mejora a partir de los resultados de las evaluaciones externas o internas del rendimiento del alumnado.</t>
  </si>
  <si>
    <t>3.3.2 Participa activamente en el desarrollo de las citadas medidas educativas o planes de mejora.</t>
  </si>
  <si>
    <t>3.3.3 Participa en actividades voluntarias de formación del profesorado (grupos de trabajo, formación en centros, etc.).</t>
  </si>
  <si>
    <t xml:space="preserve">3.3.4 Participa en actividades o programas de innovación y experimentación promovidos por el centro o la Administración educativa.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</si>
</sst>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b/>
      <sz val="11"/>
      <color indexed="8"/>
      <name val="Calibri"/>
      <family val="2"/>
    </font>
    <font>
      <sz val="11"/>
      <color indexed="8"/>
      <name val="Calibri"/>
      <family val="2"/>
    </font>
    <font>
      <sz val="12"/>
      <color indexed="8"/>
      <name val="Calibri"/>
      <family val="2"/>
    </font>
    <font>
      <b/>
      <sz val="11"/>
      <color indexed="8"/>
      <name val="Calibri"/>
      <family val="2"/>
    </font>
    <font>
      <sz val="11"/>
      <color indexed="63"/>
      <name val="Calibri"/>
      <family val="2"/>
    </font>
    <font>
      <b/>
      <sz val="11"/>
      <color indexed="8"/>
      <name val="Calibri"/>
      <family val="2"/>
    </font>
    <font>
      <b/>
      <sz val="12"/>
      <color indexed="8"/>
      <name val="Calibri"/>
      <family val="2"/>
    </font>
    <font>
      <b/>
      <sz val="11"/>
      <color indexed="8"/>
      <name val="Calibri"/>
    </font>
    <font>
      <sz val="8"/>
      <name val="Calibri"/>
      <family val="2"/>
    </font>
    <font>
      <b/>
      <sz val="9"/>
      <color indexed="8"/>
      <name val="Calibri"/>
      <family val="2"/>
    </font>
    <font>
      <b/>
      <sz val="12"/>
      <name val="Calibri"/>
      <family val="2"/>
    </font>
    <font>
      <sz val="11"/>
      <color rgb="FFFF0000"/>
      <name val="Calibri"/>
      <family val="2"/>
      <scheme val="minor"/>
    </font>
    <font>
      <b/>
      <sz val="11"/>
      <color theme="1"/>
      <name val="Calibri"/>
      <family val="2"/>
      <scheme val="minor"/>
    </font>
    <font>
      <b/>
      <u/>
      <sz val="13"/>
      <color indexed="8"/>
      <name val="Calibri"/>
      <family val="2"/>
    </font>
    <font>
      <u/>
      <sz val="13"/>
      <color theme="1"/>
      <name val="Calibri"/>
      <family val="2"/>
      <scheme val="minor"/>
    </font>
    <font>
      <sz val="11"/>
      <color rgb="FFFF0000"/>
      <name val="Calibri"/>
      <family val="2"/>
    </font>
    <font>
      <b/>
      <sz val="10"/>
      <color rgb="FFFF0000"/>
      <name val="Calibri"/>
      <family val="2"/>
    </font>
    <font>
      <i/>
      <sz val="11"/>
      <color rgb="FFFF0000"/>
      <name val="Calibri"/>
      <family val="2"/>
    </font>
    <font>
      <b/>
      <sz val="12"/>
      <color theme="4" tint="-0.249977111117893"/>
      <name val="Calibri"/>
      <family val="2"/>
    </font>
    <font>
      <b/>
      <sz val="8"/>
      <color theme="1"/>
      <name val="Arial"/>
      <family val="2"/>
    </font>
    <font>
      <sz val="9"/>
      <color indexed="8"/>
      <name val="Arial"/>
      <family val="2"/>
    </font>
    <font>
      <i/>
      <sz val="10"/>
      <color indexed="8"/>
      <name val="Calibri"/>
      <family val="2"/>
    </font>
    <font>
      <sz val="10"/>
      <color theme="1"/>
      <name val="Calibri"/>
      <family val="2"/>
      <scheme val="minor"/>
    </font>
    <font>
      <sz val="12"/>
      <color rgb="FF000000"/>
      <name val="Calibri"/>
      <family val="2"/>
      <scheme val="minor"/>
    </font>
    <font>
      <sz val="11"/>
      <name val="Calibri"/>
      <family val="2"/>
    </font>
    <font>
      <sz val="11"/>
      <name val="Calibri"/>
      <family val="2"/>
      <scheme val="minor"/>
    </font>
    <font>
      <b/>
      <sz val="11"/>
      <name val="Calibri"/>
      <family val="2"/>
      <scheme val="minor"/>
    </font>
    <font>
      <sz val="10"/>
      <name val="Arial"/>
      <family val="2"/>
    </font>
    <font>
      <b/>
      <sz val="12"/>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52">
    <xf numFmtId="0" fontId="0" fillId="0" borderId="0" xfId="0"/>
    <xf numFmtId="0" fontId="0" fillId="0" borderId="0" xfId="0" applyFill="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0" fillId="0" borderId="6" xfId="0" applyFill="1" applyBorder="1" applyAlignment="1" applyProtection="1">
      <alignment wrapText="1"/>
      <protection locked="0"/>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0" fillId="3" borderId="10" xfId="0" applyFill="1" applyBorder="1" applyAlignment="1">
      <alignment horizontal="center" vertical="center"/>
    </xf>
    <xf numFmtId="0" fontId="0" fillId="3" borderId="11"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3" xfId="0" applyFill="1" applyBorder="1" applyAlignment="1" applyProtection="1">
      <alignment vertical="center"/>
      <protection locked="0"/>
    </xf>
    <xf numFmtId="0" fontId="0" fillId="0" borderId="8" xfId="0" applyBorder="1" applyAlignment="1" applyProtection="1">
      <alignment horizontal="center" vertical="center" wrapText="1"/>
      <protection hidden="1"/>
    </xf>
    <xf numFmtId="0" fontId="11" fillId="0" borderId="13" xfId="0" applyFont="1" applyBorder="1" applyAlignment="1" applyProtection="1">
      <alignment horizontal="center" vertical="center" wrapText="1"/>
      <protection hidden="1"/>
    </xf>
    <xf numFmtId="0" fontId="0" fillId="0" borderId="0" xfId="0" applyAlignment="1">
      <alignment horizontal="center" wrapText="1"/>
    </xf>
    <xf numFmtId="0" fontId="0" fillId="0" borderId="0" xfId="0" applyAlignment="1">
      <alignment horizontal="center"/>
    </xf>
    <xf numFmtId="0" fontId="0" fillId="0" borderId="0" xfId="0" applyAlignment="1">
      <alignment vertical="center"/>
    </xf>
    <xf numFmtId="0" fontId="10" fillId="0" borderId="28" xfId="0" applyFont="1" applyFill="1" applyBorder="1" applyAlignment="1" applyProtection="1">
      <alignment horizontal="center" vertical="center" wrapText="1"/>
      <protection locked="0"/>
    </xf>
    <xf numFmtId="0" fontId="2" fillId="0" borderId="0" xfId="0" applyFont="1" applyBorder="1" applyAlignment="1">
      <alignment horizontal="justify" vertical="center" wrapText="1"/>
    </xf>
    <xf numFmtId="0" fontId="0" fillId="0" borderId="0" xfId="0" applyBorder="1" applyAlignment="1">
      <alignment wrapText="1"/>
    </xf>
    <xf numFmtId="0" fontId="3" fillId="0" borderId="0" xfId="0" applyFont="1" applyBorder="1" applyAlignment="1">
      <alignment horizontal="justify" vertical="center" wrapText="1"/>
    </xf>
    <xf numFmtId="0" fontId="16" fillId="0" borderId="0" xfId="0" applyFont="1"/>
    <xf numFmtId="0" fontId="16" fillId="0" borderId="0" xfId="0" applyFont="1" applyProtection="1">
      <protection hidden="1"/>
    </xf>
    <xf numFmtId="0" fontId="16" fillId="0" borderId="0" xfId="0" applyFont="1" applyFill="1"/>
    <xf numFmtId="0" fontId="16" fillId="0" borderId="0" xfId="0" applyFont="1" applyBorder="1"/>
    <xf numFmtId="0" fontId="17" fillId="0" borderId="0" xfId="0" applyFont="1" applyBorder="1" applyAlignment="1">
      <alignment horizontal="center" vertical="center" wrapText="1"/>
    </xf>
    <xf numFmtId="0" fontId="16" fillId="0" borderId="0" xfId="0" applyFont="1" applyAlignment="1" applyProtection="1">
      <alignment horizontal="center"/>
      <protection hidden="1"/>
    </xf>
    <xf numFmtId="0" fontId="16" fillId="0" borderId="0" xfId="0" applyFont="1" applyAlignment="1">
      <alignment horizontal="center"/>
    </xf>
    <xf numFmtId="0" fontId="16" fillId="0" borderId="0" xfId="0" applyFont="1" applyBorder="1" applyAlignment="1">
      <alignment horizontal="center" vertical="center"/>
    </xf>
    <xf numFmtId="0" fontId="18" fillId="0" borderId="0" xfId="0" applyFont="1" applyAlignment="1">
      <alignment horizontal="left" vertical="center" wrapText="1"/>
    </xf>
    <xf numFmtId="0" fontId="12" fillId="0" borderId="0" xfId="0" applyFont="1"/>
    <xf numFmtId="0" fontId="12" fillId="0" borderId="0" xfId="0" applyFont="1" applyProtection="1">
      <protection hidden="1"/>
    </xf>
    <xf numFmtId="0" fontId="19" fillId="0" borderId="0" xfId="0" applyFont="1" applyAlignment="1" applyProtection="1">
      <alignment horizontal="center"/>
      <protection hidden="1"/>
    </xf>
    <xf numFmtId="0" fontId="8" fillId="0" borderId="29" xfId="0" applyFont="1" applyBorder="1" applyAlignment="1" applyProtection="1">
      <alignment horizontal="center" vertical="center" wrapText="1"/>
      <protection hidden="1"/>
    </xf>
    <xf numFmtId="0" fontId="20" fillId="0" borderId="0" xfId="0" applyFont="1" applyAlignment="1">
      <alignment horizontal="left"/>
    </xf>
    <xf numFmtId="0" fontId="10" fillId="0" borderId="0" xfId="0" applyFont="1" applyFill="1" applyBorder="1" applyAlignment="1" applyProtection="1">
      <alignment horizontal="center" vertical="center" wrapText="1"/>
    </xf>
    <xf numFmtId="0" fontId="16" fillId="0" borderId="0" xfId="0" applyFont="1" applyAlignment="1">
      <alignment wrapText="1"/>
    </xf>
    <xf numFmtId="0" fontId="0" fillId="0" borderId="0" xfId="0" applyBorder="1"/>
    <xf numFmtId="0" fontId="25" fillId="0" borderId="0" xfId="0" applyFont="1"/>
    <xf numFmtId="0" fontId="26" fillId="0" borderId="0" xfId="0" applyFont="1"/>
    <xf numFmtId="0" fontId="25" fillId="0" borderId="0" xfId="0" applyFont="1" applyBorder="1"/>
    <xf numFmtId="0" fontId="27" fillId="0" borderId="0" xfId="0" applyFont="1" applyBorder="1" applyAlignment="1">
      <alignment horizontal="left"/>
    </xf>
    <xf numFmtId="0" fontId="26" fillId="0" borderId="0" xfId="0" applyFont="1" applyBorder="1" applyAlignment="1">
      <alignment horizontal="left"/>
    </xf>
    <xf numFmtId="0" fontId="25" fillId="0" borderId="0" xfId="0" applyFont="1" applyBorder="1" applyAlignment="1"/>
    <xf numFmtId="0" fontId="28" fillId="0" borderId="0" xfId="0" applyFont="1" applyBorder="1" applyAlignment="1">
      <alignment horizontal="justify" vertical="center" wrapText="1"/>
    </xf>
    <xf numFmtId="0" fontId="28" fillId="0" borderId="0" xfId="0" applyFont="1" applyBorder="1" applyAlignment="1">
      <alignment horizontal="left" vertical="center" wrapText="1" indent="2"/>
    </xf>
    <xf numFmtId="0" fontId="24" fillId="0" borderId="0" xfId="0" applyFont="1" applyBorder="1" applyAlignment="1">
      <alignment horizontal="justify" vertical="center" wrapText="1"/>
    </xf>
    <xf numFmtId="0" fontId="24" fillId="0" borderId="0" xfId="0" applyFont="1" applyBorder="1"/>
    <xf numFmtId="0" fontId="10" fillId="0" borderId="9" xfId="0" applyFont="1" applyFill="1" applyBorder="1" applyAlignment="1" applyProtection="1">
      <alignment horizontal="center" vertical="center" wrapText="1"/>
      <protection locked="0"/>
    </xf>
    <xf numFmtId="0" fontId="25" fillId="0" borderId="0" xfId="0" applyFont="1" applyFill="1"/>
    <xf numFmtId="0" fontId="29" fillId="4" borderId="7" xfId="0" applyFont="1" applyFill="1" applyBorder="1" applyAlignment="1" applyProtection="1">
      <alignment horizontal="center" vertical="center" wrapText="1"/>
      <protection hidden="1"/>
    </xf>
    <xf numFmtId="0" fontId="5" fillId="0" borderId="2" xfId="0" applyFont="1" applyBorder="1" applyAlignment="1">
      <alignment horizontal="left" vertical="center" wrapText="1"/>
    </xf>
    <xf numFmtId="0" fontId="0" fillId="0" borderId="5" xfId="0" applyBorder="1" applyAlignment="1">
      <alignment wrapText="1"/>
    </xf>
    <xf numFmtId="0" fontId="7" fillId="5" borderId="0" xfId="0" applyFont="1" applyFill="1" applyAlignment="1">
      <alignment horizontal="center" wrapText="1"/>
    </xf>
    <xf numFmtId="0" fontId="0" fillId="5" borderId="0" xfId="0" applyFill="1" applyAlignment="1">
      <alignment horizontal="center"/>
    </xf>
    <xf numFmtId="0" fontId="7" fillId="0" borderId="0" xfId="0" applyFont="1" applyFill="1" applyAlignment="1">
      <alignment horizontal="center" vertical="center" wrapText="1"/>
    </xf>
    <xf numFmtId="0" fontId="0" fillId="0" borderId="0" xfId="0" applyFill="1" applyAlignment="1">
      <alignment horizontal="center" vertical="center"/>
    </xf>
    <xf numFmtId="0" fontId="7" fillId="5" borderId="0" xfId="0" applyFont="1" applyFill="1" applyAlignment="1">
      <alignment horizontal="center" vertical="center" wrapText="1"/>
    </xf>
    <xf numFmtId="0" fontId="0" fillId="5" borderId="0" xfId="0" applyFill="1" applyAlignment="1">
      <alignment horizontal="center" vertical="center"/>
    </xf>
    <xf numFmtId="0" fontId="1" fillId="3" borderId="19" xfId="0" applyFont="1" applyFill="1" applyBorder="1" applyAlignment="1">
      <alignment horizontal="justify" vertical="center" wrapText="1"/>
    </xf>
    <xf numFmtId="0" fontId="0" fillId="3" borderId="19" xfId="0" applyFill="1" applyBorder="1" applyAlignment="1">
      <alignment horizontal="justify" vertical="center" wrapText="1"/>
    </xf>
    <xf numFmtId="0" fontId="21" fillId="0" borderId="33"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20" xfId="0" applyFont="1" applyBorder="1" applyAlignment="1">
      <alignment horizontal="justify" wrapText="1"/>
    </xf>
    <xf numFmtId="0" fontId="21" fillId="0" borderId="21" xfId="0" applyFont="1" applyBorder="1" applyAlignment="1">
      <alignment horizontal="justify" wrapText="1"/>
    </xf>
    <xf numFmtId="0" fontId="21" fillId="0" borderId="22" xfId="0" applyFont="1" applyBorder="1" applyAlignment="1">
      <alignment horizontal="justify" wrapText="1"/>
    </xf>
    <xf numFmtId="0" fontId="21" fillId="0" borderId="33" xfId="0" applyFont="1" applyBorder="1" applyAlignment="1">
      <alignment horizontal="justify" wrapText="1"/>
    </xf>
    <xf numFmtId="0" fontId="21" fillId="0" borderId="34" xfId="0" applyFont="1" applyBorder="1" applyAlignment="1">
      <alignment horizontal="justify" wrapText="1"/>
    </xf>
    <xf numFmtId="0" fontId="21" fillId="0" borderId="35" xfId="0" applyFont="1" applyBorder="1" applyAlignment="1">
      <alignment horizontal="justify" wrapText="1"/>
    </xf>
    <xf numFmtId="0" fontId="1"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13" fillId="0" borderId="23" xfId="0" applyFont="1" applyBorder="1" applyAlignment="1">
      <alignment horizontal="center"/>
    </xf>
    <xf numFmtId="0" fontId="13" fillId="0" borderId="21" xfId="0" applyFont="1" applyBorder="1" applyAlignment="1">
      <alignment horizontal="center"/>
    </xf>
    <xf numFmtId="0" fontId="13" fillId="0" borderId="22" xfId="0" applyFont="1" applyBorder="1" applyAlignment="1">
      <alignment horizontal="center"/>
    </xf>
    <xf numFmtId="0" fontId="0" fillId="0" borderId="23"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5" xfId="0" applyBorder="1" applyAlignment="1">
      <alignment horizontal="left"/>
    </xf>
    <xf numFmtId="0" fontId="22" fillId="0" borderId="0" xfId="0" applyFont="1" applyAlignment="1">
      <alignment horizontal="left" vertical="center" wrapText="1"/>
    </xf>
    <xf numFmtId="0" fontId="23" fillId="0" borderId="0" xfId="0" applyFont="1" applyAlignment="1">
      <alignment horizontal="left" vertical="center" wrapText="1"/>
    </xf>
    <xf numFmtId="0" fontId="0" fillId="0" borderId="20" xfId="0" applyFill="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4" fillId="0" borderId="25" xfId="0" applyFont="1" applyBorder="1" applyAlignment="1">
      <alignment horizontal="center" vertical="center" wrapText="1"/>
    </xf>
    <xf numFmtId="0" fontId="0" fillId="0" borderId="13" xfId="0" applyBorder="1" applyAlignment="1">
      <alignment wrapText="1"/>
    </xf>
    <xf numFmtId="0" fontId="1" fillId="3" borderId="19" xfId="0" applyFont="1" applyFill="1" applyBorder="1" applyAlignment="1">
      <alignment horizontal="left" vertical="center" wrapText="1"/>
    </xf>
    <xf numFmtId="0" fontId="0" fillId="3" borderId="19" xfId="0" applyFill="1" applyBorder="1" applyAlignment="1">
      <alignment horizontal="left" vertical="center" wrapText="1"/>
    </xf>
    <xf numFmtId="0" fontId="14" fillId="0" borderId="0" xfId="0" applyFont="1" applyFill="1" applyAlignment="1">
      <alignment horizontal="center" wrapText="1"/>
    </xf>
    <xf numFmtId="0" fontId="15" fillId="0" borderId="0" xfId="0" applyFont="1" applyFill="1" applyAlignment="1"/>
    <xf numFmtId="0" fontId="1" fillId="3" borderId="18" xfId="0" applyFont="1" applyFill="1" applyBorder="1" applyAlignment="1">
      <alignment horizontal="justify" vertical="center" wrapText="1"/>
    </xf>
    <xf numFmtId="0" fontId="0" fillId="3" borderId="18" xfId="0" applyFill="1" applyBorder="1" applyAlignment="1">
      <alignment horizontal="justify" vertical="center" wrapText="1"/>
    </xf>
    <xf numFmtId="0" fontId="21" fillId="0" borderId="30" xfId="0" applyFont="1" applyBorder="1" applyAlignment="1">
      <alignment horizontal="justify" wrapText="1"/>
    </xf>
    <xf numFmtId="0" fontId="21" fillId="0" borderId="31" xfId="0" applyFont="1" applyBorder="1" applyAlignment="1">
      <alignment horizontal="justify" wrapText="1"/>
    </xf>
    <xf numFmtId="0" fontId="21" fillId="0" borderId="32" xfId="0" applyFont="1" applyBorder="1" applyAlignment="1">
      <alignment horizontal="justify" wrapText="1"/>
    </xf>
    <xf numFmtId="0" fontId="4" fillId="0" borderId="26" xfId="0" applyFont="1" applyBorder="1" applyAlignment="1">
      <alignment horizontal="center" vertical="center" wrapText="1"/>
    </xf>
    <xf numFmtId="0" fontId="0" fillId="0" borderId="12" xfId="0" applyBorder="1" applyAlignment="1">
      <alignment wrapText="1"/>
    </xf>
    <xf numFmtId="0" fontId="6" fillId="0" borderId="0" xfId="0" applyFont="1" applyAlignment="1">
      <alignment horizontal="center" wrapText="1"/>
    </xf>
    <xf numFmtId="0" fontId="0" fillId="0" borderId="0" xfId="0" applyAlignment="1">
      <alignment wrapText="1"/>
    </xf>
    <xf numFmtId="0" fontId="5" fillId="0" borderId="0" xfId="0" applyFont="1" applyFill="1" applyBorder="1" applyAlignment="1">
      <alignment horizontal="right" vertical="center" wrapText="1"/>
    </xf>
    <xf numFmtId="0" fontId="0" fillId="0" borderId="0" xfId="0" applyBorder="1" applyAlignment="1">
      <alignment horizontal="right" wrapText="1"/>
    </xf>
    <xf numFmtId="0" fontId="0" fillId="0" borderId="27" xfId="0" applyBorder="1" applyAlignment="1">
      <alignment horizontal="right" wrapText="1"/>
    </xf>
    <xf numFmtId="0" fontId="13" fillId="4" borderId="0" xfId="0" applyFont="1" applyFill="1" applyAlignment="1">
      <alignment horizontal="center"/>
    </xf>
    <xf numFmtId="0" fontId="21" fillId="0" borderId="25"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36" xfId="0" applyFont="1" applyBorder="1" applyAlignment="1">
      <alignment horizontal="justify" vertical="center" wrapText="1"/>
    </xf>
    <xf numFmtId="0" fontId="7" fillId="0" borderId="0" xfId="0" applyFont="1" applyBorder="1" applyAlignment="1">
      <alignment horizontal="center" vertical="center" wrapText="1"/>
    </xf>
    <xf numFmtId="0" fontId="0" fillId="0" borderId="0" xfId="0" applyAlignment="1">
      <alignment horizontal="center" wrapText="1"/>
    </xf>
    <xf numFmtId="0" fontId="7" fillId="2" borderId="0" xfId="0" applyFont="1" applyFill="1" applyAlignment="1">
      <alignment horizontal="center" wrapText="1"/>
    </xf>
    <xf numFmtId="0" fontId="0" fillId="2" borderId="0" xfId="0" applyFill="1" applyAlignment="1">
      <alignment horizontal="center"/>
    </xf>
    <xf numFmtId="0" fontId="0" fillId="0" borderId="5" xfId="0" applyFill="1" applyBorder="1" applyAlignment="1" applyProtection="1">
      <alignment horizontal="center" wrapText="1"/>
      <protection locked="0"/>
    </xf>
    <xf numFmtId="0" fontId="0" fillId="0" borderId="8" xfId="0" applyFill="1" applyBorder="1" applyAlignment="1" applyProtection="1">
      <alignment horizontal="center" wrapText="1"/>
      <protection locked="0"/>
    </xf>
    <xf numFmtId="0" fontId="4" fillId="2" borderId="0" xfId="0" applyFont="1" applyFill="1" applyAlignment="1">
      <alignment horizontal="center" vertical="center" wrapText="1"/>
    </xf>
    <xf numFmtId="0" fontId="21" fillId="0" borderId="20"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22" xfId="0" applyFont="1" applyBorder="1" applyAlignment="1">
      <alignment horizontal="justify" vertical="center" wrapText="1"/>
    </xf>
    <xf numFmtId="0" fontId="0" fillId="0" borderId="6" xfId="0" applyFill="1" applyBorder="1" applyAlignment="1" applyProtection="1">
      <alignment horizontal="center" wrapText="1"/>
      <protection locked="0"/>
    </xf>
    <xf numFmtId="0" fontId="0" fillId="0" borderId="9" xfId="0" applyFill="1" applyBorder="1" applyAlignment="1" applyProtection="1">
      <alignment horizontal="center" wrapText="1"/>
      <protection locked="0"/>
    </xf>
    <xf numFmtId="0" fontId="0" fillId="0" borderId="4" xfId="0" applyFill="1" applyBorder="1" applyAlignment="1" applyProtection="1">
      <alignment horizontal="center" wrapText="1"/>
      <protection locked="0"/>
    </xf>
    <xf numFmtId="0" fontId="0" fillId="0" borderId="7" xfId="0" applyFill="1" applyBorder="1" applyAlignment="1" applyProtection="1">
      <alignment horizontal="center" wrapText="1"/>
      <protection locked="0"/>
    </xf>
    <xf numFmtId="0" fontId="0" fillId="3" borderId="10" xfId="0" applyFill="1" applyBorder="1" applyAlignment="1">
      <alignment horizontal="center" vertical="center"/>
    </xf>
    <xf numFmtId="0" fontId="0" fillId="3" borderId="17" xfId="0" applyFill="1" applyBorder="1" applyAlignment="1">
      <alignment horizontal="center" vertical="center"/>
    </xf>
    <xf numFmtId="0" fontId="0" fillId="0" borderId="23" xfId="0"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5"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0" fillId="0" borderId="0" xfId="0" applyAlignment="1">
      <alignment horizontal="center"/>
    </xf>
    <xf numFmtId="0" fontId="1"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6"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13" fillId="0" borderId="23" xfId="0" applyFont="1" applyBorder="1" applyAlignment="1">
      <alignment horizontal="center" wrapText="1"/>
    </xf>
    <xf numFmtId="0" fontId="0" fillId="0" borderId="22" xfId="0" applyBorder="1" applyAlignment="1"/>
    <xf numFmtId="0" fontId="13" fillId="0" borderId="23" xfId="0" applyFont="1" applyBorder="1" applyAlignment="1">
      <alignment horizontal="left" wrapText="1"/>
    </xf>
    <xf numFmtId="0" fontId="13" fillId="0" borderId="5" xfId="0" applyFont="1" applyBorder="1" applyAlignment="1">
      <alignment horizontal="left" wrapText="1"/>
    </xf>
  </cellXfs>
  <cellStyles count="1">
    <cellStyle name="Normal" xfId="0" builtinId="0"/>
  </cellStyles>
  <dxfs count="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9</xdr:col>
      <xdr:colOff>0</xdr:colOff>
      <xdr:row>1</xdr:row>
      <xdr:rowOff>4543425</xdr:rowOff>
    </xdr:to>
    <xdr:sp macro="" textlink="">
      <xdr:nvSpPr>
        <xdr:cNvPr id="1029" name="CuadroTexto 1"/>
        <xdr:cNvSpPr txBox="1">
          <a:spLocks noChangeArrowheads="1"/>
        </xdr:cNvSpPr>
      </xdr:nvSpPr>
      <xdr:spPr bwMode="auto">
        <a:xfrm>
          <a:off x="0" y="361950"/>
          <a:ext cx="5372100" cy="4514850"/>
        </a:xfrm>
        <a:prstGeom prst="rect">
          <a:avLst/>
        </a:prstGeom>
        <a:solidFill>
          <a:srgbClr val="FFFFFF"/>
        </a:solidFill>
        <a:ln>
          <a:noFill/>
        </a:ln>
        <a:extLst>
          <a:ext uri="{91240B29-F687-4F45-9708-019B960494DF}">
            <a14:hiddenLine xmlns:a14="http://schemas.microsoft.com/office/drawing/2010/main" w="9525">
              <a:solidFill>
                <a:srgbClr val="BCBCBC"/>
              </a:solidFill>
              <a:miter lim="800000"/>
              <a:headEnd/>
              <a:tailEnd/>
            </a14:hiddenLine>
          </a:ext>
        </a:extLst>
      </xdr:spPr>
      <xdr:txBody>
        <a:bodyPr vertOverflow="clip" wrap="square" lIns="27432" tIns="27432" rIns="27432" bIns="0" anchor="t" upright="1"/>
        <a:lstStyle/>
        <a:p>
          <a:pPr algn="just" rtl="0">
            <a:defRPr sz="1000"/>
          </a:pPr>
          <a:r>
            <a:rPr lang="es-ES" sz="1200" b="1" i="0" u="none" strike="noStrike" baseline="0">
              <a:solidFill>
                <a:srgbClr val="000000"/>
              </a:solidFill>
              <a:latin typeface="Calibri"/>
            </a:rPr>
            <a:t>              INFORME DEL PROFESOR-TUTOR. MODELO ORIENTADORES EN CENTROS</a:t>
          </a:r>
        </a:p>
        <a:p>
          <a:pPr algn="just" rtl="0">
            <a:defRPr sz="1000"/>
          </a:pPr>
          <a:endParaRPr lang="es-ES" sz="1200" b="0" i="0" u="none" strike="noStrike" baseline="0">
            <a:solidFill>
              <a:srgbClr val="000000"/>
            </a:solidFill>
            <a:latin typeface="Calibri"/>
          </a:endParaRPr>
        </a:p>
        <a:p>
          <a:pPr algn="just" rtl="0">
            <a:defRPr sz="1000"/>
          </a:pPr>
          <a:r>
            <a:rPr lang="es-ES" sz="1100" b="1" i="0" u="none" strike="noStrike" baseline="0">
              <a:solidFill>
                <a:srgbClr val="000000"/>
              </a:solidFill>
              <a:latin typeface="Calibri"/>
            </a:rPr>
            <a:t> </a:t>
          </a:r>
          <a:r>
            <a:rPr lang="es-ES" sz="1100" b="0" i="0" u="none" strike="noStrike" baseline="0">
              <a:solidFill>
                <a:srgbClr val="000000"/>
              </a:solidFill>
              <a:latin typeface="Calibri"/>
            </a:rPr>
            <a:t>La Orden de 6 de abril de 2018 (BORM del 9), por la que se establecen las bases reguladoras y la convocatoria de los procedimientos selectivos para el ingreso, accesos ya adquisición de nuevas especialidades en los curpos de Profesores de Enseñanza Secundaria, Profesores Técnicos de Formación Profesional, Profesores de Música y Artes Escénicas y Profesores de Artes Plásticas y Diseño, contempla en su Capítulo XII (artículo 75.1.b), que </a:t>
          </a:r>
          <a:r>
            <a:rPr lang="es-ES" sz="1100" b="0" i="1" u="none" strike="noStrike" baseline="0">
              <a:solidFill>
                <a:srgbClr val="000000"/>
              </a:solidFill>
              <a:latin typeface="Calibri"/>
            </a:rPr>
            <a:t>“Finalizado el período de prácticas, los profesores tutores </a:t>
          </a:r>
          <a:r>
            <a:rPr lang="es-ES" sz="1100" b="0" i="1" u="sng" strike="noStrike" baseline="0">
              <a:solidFill>
                <a:srgbClr val="000000"/>
              </a:solidFill>
              <a:latin typeface="Calibri"/>
            </a:rPr>
            <a:t>sistematizarán en un documento </a:t>
          </a:r>
          <a:r>
            <a:rPr lang="es-ES" sz="1100" b="0" i="1" u="none" strike="noStrike" baseline="0">
              <a:solidFill>
                <a:srgbClr val="000000"/>
              </a:solidFill>
              <a:latin typeface="Calibri"/>
            </a:rPr>
            <a:t>la información recogida acerca de las tareas realizadas por el funcionario en prácticas, conforme a los indicadores, metodología e instrumentos establecidos en el anexo XXI...”</a:t>
          </a:r>
          <a:endParaRPr lang="es-ES" sz="1100" b="0" i="0" u="none" strike="noStrike" baseline="0">
            <a:solidFill>
              <a:srgbClr val="000000"/>
            </a:solidFill>
            <a:latin typeface="Calibri"/>
          </a:endParaRPr>
        </a:p>
        <a:p>
          <a:pPr algn="just" rtl="0">
            <a:defRPr sz="1000"/>
          </a:pPr>
          <a:r>
            <a:rPr lang="es-ES" sz="1100" b="0" i="0" u="none" strike="noStrike" baseline="0">
              <a:solidFill>
                <a:srgbClr val="000000"/>
              </a:solidFill>
              <a:latin typeface="Calibri"/>
            </a:rPr>
            <a:t> Asimismo, el artículo 74.3.c señala, entre las funciones del tutor, la de "Asistir, al menos, a dos sesiones de clase mensuales del funcionario en prácticas para orientar su trabajo con el alumnado". </a:t>
          </a:r>
        </a:p>
        <a:p>
          <a:pPr algn="just" rtl="0">
            <a:defRPr sz="1000"/>
          </a:pPr>
          <a:r>
            <a:rPr lang="es-ES" sz="1100" b="0" i="0" u="none" strike="noStrike" baseline="0">
              <a:solidFill>
                <a:srgbClr val="000000"/>
              </a:solidFill>
              <a:latin typeface="Calibri"/>
            </a:rPr>
            <a:t>En el presente informe se recoge la relación de indicadores, vinculados a las dimensiones y criterios de evaluación, para la valoración de la labor profesional del funcionario en prácticas, así como las sesiones de clase del funcionario en prácticas a las que ha asistido el tutor.</a:t>
          </a:r>
        </a:p>
        <a:p>
          <a:pPr algn="just" rtl="0">
            <a:defRPr sz="1000"/>
          </a:pPr>
          <a:r>
            <a:rPr lang="es-ES" sz="1100" b="0" i="0" u="none" strike="noStrike" baseline="0">
              <a:solidFill>
                <a:srgbClr val="000000"/>
              </a:solidFill>
              <a:latin typeface="Calibri"/>
            </a:rPr>
            <a:t>El funcionario en prácticas valorará cada uno de los indicadores según la siguiente escala:  </a:t>
          </a:r>
        </a:p>
        <a:p>
          <a:pPr algn="just" rtl="0">
            <a:defRPr sz="1000"/>
          </a:pPr>
          <a:r>
            <a:rPr lang="es-ES" sz="1100" b="0" i="0" u="none" strike="noStrike" baseline="0">
              <a:solidFill>
                <a:srgbClr val="000000"/>
              </a:solidFill>
              <a:latin typeface="Calibri"/>
            </a:rPr>
            <a:t> </a:t>
          </a:r>
        </a:p>
      </xdr:txBody>
    </xdr:sp>
    <xdr:clientData/>
  </xdr:twoCellAnchor>
  <xdr:twoCellAnchor>
    <xdr:from>
      <xdr:col>0</xdr:col>
      <xdr:colOff>38101</xdr:colOff>
      <xdr:row>20</xdr:row>
      <xdr:rowOff>28576</xdr:rowOff>
    </xdr:from>
    <xdr:to>
      <xdr:col>8</xdr:col>
      <xdr:colOff>895351</xdr:colOff>
      <xdr:row>20</xdr:row>
      <xdr:rowOff>800100</xdr:rowOff>
    </xdr:to>
    <xdr:sp macro="" textlink="">
      <xdr:nvSpPr>
        <xdr:cNvPr id="1030" name="CuadroTexto 2"/>
        <xdr:cNvSpPr txBox="1">
          <a:spLocks noChangeArrowheads="1"/>
        </xdr:cNvSpPr>
      </xdr:nvSpPr>
      <xdr:spPr bwMode="auto">
        <a:xfrm>
          <a:off x="38101" y="8181976"/>
          <a:ext cx="5581650" cy="771524"/>
        </a:xfrm>
        <a:prstGeom prst="rect">
          <a:avLst/>
        </a:prstGeom>
        <a:solidFill>
          <a:srgbClr val="FFFFFF"/>
        </a:solidFill>
        <a:ln>
          <a:noFill/>
        </a:ln>
        <a:extLst>
          <a:ext uri="{91240B29-F687-4F45-9708-019B960494DF}">
            <a14:hiddenLine xmlns:a14="http://schemas.microsoft.com/office/drawing/2010/main" w="9525">
              <a:solidFill>
                <a:srgbClr val="BCBCBC"/>
              </a:solidFill>
              <a:miter lim="800000"/>
              <a:headEnd/>
              <a:tailEnd/>
            </a14:hiddenLine>
          </a:ext>
        </a:extLst>
      </xdr:spPr>
      <xdr:txBody>
        <a:bodyPr vertOverflow="clip" wrap="square" lIns="27432" tIns="27432" rIns="27432" bIns="0" anchor="t" upright="1"/>
        <a:lstStyle/>
        <a:p>
          <a:pPr algn="just" rtl="0">
            <a:defRPr sz="1000"/>
          </a:pPr>
          <a:r>
            <a:rPr lang="es-ES" sz="800" b="0" i="0" u="none" strike="noStrike" baseline="0">
              <a:solidFill>
                <a:srgbClr val="000000"/>
              </a:solidFill>
              <a:latin typeface="Arial" panose="020B0604020202020204" pitchFamily="34" charset="0"/>
              <a:cs typeface="Arial" panose="020B0604020202020204" pitchFamily="34" charset="0"/>
            </a:rPr>
            <a:t>Para que el funcionario en prácticas obtenga una valoración global positiva, todos los criterios del anexo XXI de la Orden de convocatoria deberán alcanzar una puntuación de al menos la mitad del valor máximo que se determina en dicho anexo.</a:t>
          </a:r>
        </a:p>
        <a:p>
          <a:pPr algn="just" rtl="0">
            <a:defRPr sz="1000"/>
          </a:pPr>
          <a:r>
            <a:rPr lang="es-ES" sz="800" b="0" i="0" u="none" strike="noStrike" baseline="0">
              <a:solidFill>
                <a:srgbClr val="000000"/>
              </a:solidFill>
              <a:latin typeface="Arial" panose="020B0604020202020204" pitchFamily="34" charset="0"/>
              <a:cs typeface="Arial" panose="020B0604020202020204" pitchFamily="34" charset="0"/>
            </a:rPr>
            <a:t>Si, debido a las características específicas del puesto de trabajo desempeñado por el funcionario en prácticas, alguno de los indicadores no fuese susceptible de valoración, el tutor lo justificará por escrito en el apartado "Justificación de indicadores no valorados" del presente informe para su consideración por la Comisión Evaluadora</a:t>
          </a:r>
        </a:p>
      </xdr:txBody>
    </xdr:sp>
    <xdr:clientData/>
  </xdr:twoCellAnchor>
  <xdr:twoCellAnchor>
    <xdr:from>
      <xdr:col>0</xdr:col>
      <xdr:colOff>28575</xdr:colOff>
      <xdr:row>124</xdr:row>
      <xdr:rowOff>47625</xdr:rowOff>
    </xdr:from>
    <xdr:to>
      <xdr:col>8</xdr:col>
      <xdr:colOff>1038225</xdr:colOff>
      <xdr:row>130</xdr:row>
      <xdr:rowOff>76200</xdr:rowOff>
    </xdr:to>
    <xdr:sp macro="" textlink="">
      <xdr:nvSpPr>
        <xdr:cNvPr id="1187" name="CuadroTexto 2"/>
        <xdr:cNvSpPr txBox="1">
          <a:spLocks noChangeArrowheads="1"/>
        </xdr:cNvSpPr>
      </xdr:nvSpPr>
      <xdr:spPr bwMode="auto">
        <a:xfrm>
          <a:off x="28575" y="58207275"/>
          <a:ext cx="5534025" cy="1362075"/>
        </a:xfrm>
        <a:prstGeom prst="rect">
          <a:avLst/>
        </a:prstGeom>
        <a:solidFill>
          <a:srgbClr val="FFFFFF"/>
        </a:solidFill>
        <a:ln w="12700">
          <a:solidFill>
            <a:srgbClr xmlns:mc="http://schemas.openxmlformats.org/markup-compatibility/2006" xmlns:a14="http://schemas.microsoft.com/office/drawing/2010/main" val="C0C0C0" mc:Ignorable="a14" a14:legacySpreadsheetColorIndex="22"/>
          </a:solidFill>
          <a:miter lim="800000"/>
          <a:headEnd/>
          <a:tailEnd/>
        </a:ln>
      </xdr:spPr>
      <xdr:txBody>
        <a:bodyPr/>
        <a:lstStyle/>
        <a:p>
          <a:endParaRPr lang="es-ES"/>
        </a:p>
      </xdr:txBody>
    </xdr:sp>
    <xdr:clientData/>
  </xdr:twoCellAnchor>
  <xdr:twoCellAnchor>
    <xdr:from>
      <xdr:col>0</xdr:col>
      <xdr:colOff>129117</xdr:colOff>
      <xdr:row>130</xdr:row>
      <xdr:rowOff>112183</xdr:rowOff>
    </xdr:from>
    <xdr:to>
      <xdr:col>4</xdr:col>
      <xdr:colOff>214842</xdr:colOff>
      <xdr:row>141</xdr:row>
      <xdr:rowOff>64558</xdr:rowOff>
    </xdr:to>
    <xdr:sp macro="" textlink="">
      <xdr:nvSpPr>
        <xdr:cNvPr id="1033" name="CuadroTexto 3"/>
        <xdr:cNvSpPr txBox="1">
          <a:spLocks noChangeArrowheads="1"/>
        </xdr:cNvSpPr>
      </xdr:nvSpPr>
      <xdr:spPr bwMode="auto">
        <a:xfrm>
          <a:off x="129117" y="59802183"/>
          <a:ext cx="2615142" cy="2047875"/>
        </a:xfrm>
        <a:prstGeom prst="rect">
          <a:avLst/>
        </a:prstGeom>
        <a:solidFill>
          <a:srgbClr val="FFFFFF"/>
        </a:solidFill>
        <a:ln>
          <a:noFill/>
        </a:ln>
        <a:extLst>
          <a:ext uri="{91240B29-F687-4F45-9708-019B960494DF}">
            <a14:hiddenLine xmlns:a14="http://schemas.microsoft.com/office/drawing/2010/main" w="9525">
              <a:solidFill>
                <a:srgbClr val="BCBCBC"/>
              </a:solidFill>
              <a:miter lim="800000"/>
              <a:headEnd/>
              <a:tailEnd/>
            </a14:hiddenLine>
          </a:ext>
        </a:extLst>
      </xdr:spPr>
      <xdr:txBody>
        <a:bodyPr vertOverflow="clip" wrap="square" lIns="27432" tIns="27432" rIns="0" bIns="0" anchor="t" upright="1"/>
        <a:lstStyle/>
        <a:p>
          <a:pPr algn="l" rtl="0">
            <a:defRPr sz="1000"/>
          </a:pPr>
          <a:r>
            <a:rPr lang="es-ES" sz="1100" b="0" i="0" u="none" strike="noStrike" baseline="0">
              <a:solidFill>
                <a:srgbClr val="000000"/>
              </a:solidFill>
              <a:latin typeface="Calibri"/>
            </a:rPr>
            <a:t>En............................. a ……de ……………….. de  2019</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EL TUTOR/A</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 </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 </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 </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 </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 </a:t>
          </a:r>
          <a:endParaRPr lang="es-ES" sz="1200" b="0" i="0" u="none" strike="noStrike" baseline="0">
            <a:solidFill>
              <a:srgbClr val="000000"/>
            </a:solidFill>
            <a:latin typeface="Times New Roman"/>
            <a:cs typeface="Times New Roman"/>
          </a:endParaRPr>
        </a:p>
        <a:p>
          <a:pPr algn="l" rtl="0">
            <a:defRPr sz="1000"/>
          </a:pPr>
          <a:endParaRPr lang="es-ES" sz="1100" b="0" i="0" u="none" strike="noStrike" baseline="0">
            <a:solidFill>
              <a:srgbClr val="000000"/>
            </a:solidFill>
            <a:latin typeface="Calibri"/>
          </a:endParaRPr>
        </a:p>
        <a:p>
          <a:pPr algn="l" rtl="0">
            <a:defRPr sz="1000"/>
          </a:pPr>
          <a:r>
            <a:rPr lang="es-ES" sz="1100" b="0" i="0" u="none" strike="noStrike" baseline="0">
              <a:solidFill>
                <a:srgbClr val="000000"/>
              </a:solidFill>
              <a:latin typeface="Calibri"/>
            </a:rPr>
            <a:t>Fdo.: ………………………………</a:t>
          </a:r>
          <a:endParaRPr lang="es-ES" sz="1200" b="0" i="0" u="none" strike="noStrike" baseline="0">
            <a:solidFill>
              <a:srgbClr val="000000"/>
            </a:solidFill>
            <a:latin typeface="Times New Roman"/>
            <a:cs typeface="Times New Roman"/>
          </a:endParaRPr>
        </a:p>
        <a:p>
          <a:pPr algn="l" rtl="0">
            <a:defRPr sz="1000"/>
          </a:pPr>
          <a:endParaRPr lang="es-ES" sz="1200" b="0" i="0" u="none" strike="noStrike" baseline="0">
            <a:solidFill>
              <a:srgbClr val="000000"/>
            </a:solidFill>
            <a:latin typeface="Times New Roman"/>
            <a:cs typeface="Times New Roman"/>
          </a:endParaRPr>
        </a:p>
      </xdr:txBody>
    </xdr:sp>
    <xdr:clientData/>
  </xdr:twoCellAnchor>
  <xdr:twoCellAnchor>
    <xdr:from>
      <xdr:col>4</xdr:col>
      <xdr:colOff>369359</xdr:colOff>
      <xdr:row>131</xdr:row>
      <xdr:rowOff>121708</xdr:rowOff>
    </xdr:from>
    <xdr:to>
      <xdr:col>8</xdr:col>
      <xdr:colOff>857250</xdr:colOff>
      <xdr:row>142</xdr:row>
      <xdr:rowOff>84667</xdr:rowOff>
    </xdr:to>
    <xdr:sp macro="" textlink="">
      <xdr:nvSpPr>
        <xdr:cNvPr id="1034" name="CuadroTexto 4"/>
        <xdr:cNvSpPr txBox="1">
          <a:spLocks noChangeArrowheads="1"/>
        </xdr:cNvSpPr>
      </xdr:nvSpPr>
      <xdr:spPr bwMode="auto">
        <a:xfrm>
          <a:off x="2898776" y="60002208"/>
          <a:ext cx="2572807" cy="2058459"/>
        </a:xfrm>
        <a:prstGeom prst="rect">
          <a:avLst/>
        </a:prstGeom>
        <a:solidFill>
          <a:srgbClr val="FFFFFF"/>
        </a:solidFill>
        <a:ln>
          <a:noFill/>
        </a:ln>
        <a:extLst>
          <a:ext uri="{91240B29-F687-4F45-9708-019B960494DF}">
            <a14:hiddenLine xmlns:a14="http://schemas.microsoft.com/office/drawing/2010/main" w="9525">
              <a:solidFill>
                <a:srgbClr val="BCBCBC"/>
              </a:solidFill>
              <a:miter lim="800000"/>
              <a:headEnd/>
              <a:tailEnd/>
            </a14:hiddenLine>
          </a:ext>
        </a:extLst>
      </xdr:spPr>
      <xdr:txBody>
        <a:bodyPr vertOverflow="clip" wrap="square" lIns="27432" tIns="27432" rIns="0" bIns="0" anchor="t" upright="1"/>
        <a:lstStyle/>
        <a:p>
          <a:pPr algn="l" rtl="0">
            <a:defRPr sz="1000"/>
          </a:pPr>
          <a:r>
            <a:rPr lang="es-ES" sz="1100" b="0" i="0" u="none" strike="noStrike" baseline="0">
              <a:solidFill>
                <a:srgbClr val="000000"/>
              </a:solidFill>
              <a:latin typeface="Calibri"/>
            </a:rPr>
            <a:t>Visado, en su caso</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En.............................. a ……de ……………….. de  2019</a:t>
          </a:r>
        </a:p>
        <a:p>
          <a:pPr algn="l" rtl="0">
            <a:defRPr sz="1000"/>
          </a:pPr>
          <a:r>
            <a:rPr lang="es-ES" sz="1100" b="0" i="0" u="none" strike="noStrike" baseline="0">
              <a:solidFill>
                <a:srgbClr val="000000"/>
              </a:solidFill>
              <a:latin typeface="Calibri"/>
            </a:rPr>
            <a:t>PRESIDENTE DE LA COMISIÓN EVALUADORA</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Fdo.: ......................................…</a:t>
          </a:r>
        </a:p>
      </xdr:txBody>
    </xdr:sp>
    <xdr:clientData/>
  </xdr:twoCellAnchor>
  <xdr:twoCellAnchor>
    <xdr:from>
      <xdr:col>0</xdr:col>
      <xdr:colOff>57150</xdr:colOff>
      <xdr:row>98</xdr:row>
      <xdr:rowOff>76200</xdr:rowOff>
    </xdr:from>
    <xdr:to>
      <xdr:col>8</xdr:col>
      <xdr:colOff>904875</xdr:colOff>
      <xdr:row>98</xdr:row>
      <xdr:rowOff>2952749</xdr:rowOff>
    </xdr:to>
    <xdr:sp macro="" textlink="">
      <xdr:nvSpPr>
        <xdr:cNvPr id="2" name="CuadroTexto 1"/>
        <xdr:cNvSpPr txBox="1"/>
      </xdr:nvSpPr>
      <xdr:spPr>
        <a:xfrm>
          <a:off x="57150" y="44996100"/>
          <a:ext cx="5572125" cy="2876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7"/>
  <sheetViews>
    <sheetView tabSelected="1" topLeftCell="A112" zoomScaleNormal="100" workbookViewId="0">
      <selection activeCell="O99" sqref="O99"/>
    </sheetView>
  </sheetViews>
  <sheetFormatPr baseColWidth="10" defaultRowHeight="15" x14ac:dyDescent="0.25"/>
  <cols>
    <col min="1" max="1" width="13.28515625" customWidth="1"/>
    <col min="2" max="2" width="7" customWidth="1"/>
    <col min="3" max="6" width="9.42578125" customWidth="1"/>
    <col min="7" max="7" width="11.7109375" customWidth="1"/>
    <col min="8" max="8" width="1.140625" customWidth="1"/>
    <col min="9" max="9" width="14" customWidth="1"/>
    <col min="10" max="10" width="11.42578125" style="33"/>
    <col min="11" max="11" width="11.42578125" style="33" hidden="1" customWidth="1"/>
    <col min="12" max="12" width="11.42578125" style="34" hidden="1" customWidth="1"/>
    <col min="13" max="13" width="11.85546875" style="33" hidden="1" customWidth="1"/>
    <col min="14" max="14" width="6.7109375" style="33" hidden="1" customWidth="1"/>
    <col min="15" max="15" width="93.85546875" style="42" customWidth="1"/>
    <col min="16" max="17" width="11.42578125" style="33"/>
  </cols>
  <sheetData>
    <row r="1" spans="1:19" ht="2.25" customHeight="1" x14ac:dyDescent="0.25">
      <c r="J1" s="24"/>
      <c r="K1" s="24"/>
      <c r="L1" s="25"/>
      <c r="M1" s="24"/>
      <c r="N1" s="24"/>
      <c r="O1" s="41"/>
      <c r="P1" s="24"/>
      <c r="Q1" s="24"/>
    </row>
    <row r="2" spans="1:19" ht="253.5" customHeight="1" x14ac:dyDescent="0.25">
      <c r="A2" s="110"/>
      <c r="B2" s="137"/>
      <c r="C2" s="137"/>
      <c r="D2" s="137"/>
      <c r="E2" s="137"/>
      <c r="F2" s="137"/>
      <c r="G2" s="137"/>
      <c r="H2" s="137"/>
      <c r="I2" s="137"/>
      <c r="J2" s="24"/>
      <c r="K2" s="24"/>
      <c r="L2" s="25"/>
      <c r="M2" s="24"/>
      <c r="N2" s="24"/>
      <c r="O2" s="41"/>
      <c r="P2" s="24"/>
      <c r="Q2" s="24"/>
    </row>
    <row r="3" spans="1:19" ht="15.75" customHeight="1" x14ac:dyDescent="0.25">
      <c r="A3" s="148" t="s">
        <v>25</v>
      </c>
      <c r="B3" s="149"/>
      <c r="C3" s="75" t="s">
        <v>26</v>
      </c>
      <c r="D3" s="76"/>
      <c r="E3" s="76"/>
      <c r="F3" s="76"/>
      <c r="G3" s="76"/>
      <c r="H3" s="76"/>
      <c r="I3" s="77"/>
      <c r="J3" s="24"/>
      <c r="K3" s="24"/>
      <c r="L3" s="25"/>
      <c r="M3" s="24"/>
      <c r="N3" s="24"/>
    </row>
    <row r="4" spans="1:19" ht="15.75" customHeight="1" x14ac:dyDescent="0.25">
      <c r="A4" s="150" t="s">
        <v>37</v>
      </c>
      <c r="B4" s="80"/>
      <c r="C4" s="78" t="s">
        <v>45</v>
      </c>
      <c r="D4" s="79"/>
      <c r="E4" s="79"/>
      <c r="F4" s="79"/>
      <c r="G4" s="79"/>
      <c r="H4" s="79"/>
      <c r="I4" s="80"/>
      <c r="J4" s="24"/>
      <c r="K4" s="24"/>
      <c r="L4" s="25"/>
      <c r="M4" s="24"/>
      <c r="N4" s="24"/>
    </row>
    <row r="5" spans="1:19" ht="15.75" customHeight="1" x14ac:dyDescent="0.25">
      <c r="A5" s="150" t="s">
        <v>32</v>
      </c>
      <c r="B5" s="80"/>
      <c r="C5" s="78" t="s">
        <v>41</v>
      </c>
      <c r="D5" s="79"/>
      <c r="E5" s="79"/>
      <c r="F5" s="79"/>
      <c r="G5" s="79"/>
      <c r="H5" s="79"/>
      <c r="I5" s="80"/>
      <c r="J5" s="24"/>
      <c r="K5" s="24"/>
      <c r="L5" s="25"/>
      <c r="M5" s="24"/>
      <c r="N5" s="24"/>
    </row>
    <row r="6" spans="1:19" ht="15.75" customHeight="1" x14ac:dyDescent="0.25">
      <c r="A6" s="150" t="s">
        <v>33</v>
      </c>
      <c r="B6" s="80"/>
      <c r="C6" s="78" t="s">
        <v>42</v>
      </c>
      <c r="D6" s="79"/>
      <c r="E6" s="79"/>
      <c r="F6" s="79"/>
      <c r="G6" s="79"/>
      <c r="H6" s="79"/>
      <c r="I6" s="80"/>
      <c r="J6" s="24"/>
      <c r="K6" s="24"/>
      <c r="L6" s="25"/>
      <c r="M6" s="24"/>
      <c r="N6" s="24"/>
    </row>
    <row r="7" spans="1:19" ht="15.75" customHeight="1" x14ac:dyDescent="0.25">
      <c r="A7" s="150" t="s">
        <v>34</v>
      </c>
      <c r="B7" s="80"/>
      <c r="C7" s="78" t="s">
        <v>43</v>
      </c>
      <c r="D7" s="79"/>
      <c r="E7" s="79"/>
      <c r="F7" s="79"/>
      <c r="G7" s="79"/>
      <c r="H7" s="79"/>
      <c r="I7" s="80"/>
      <c r="J7" s="24"/>
      <c r="K7" s="24"/>
      <c r="L7" s="25"/>
      <c r="M7" s="24"/>
      <c r="N7" s="24"/>
      <c r="O7" s="43"/>
      <c r="P7" s="27"/>
      <c r="Q7" s="27"/>
      <c r="R7" s="40"/>
      <c r="S7" s="40"/>
    </row>
    <row r="8" spans="1:19" ht="15.75" customHeight="1" x14ac:dyDescent="0.25">
      <c r="A8" s="151" t="s">
        <v>0</v>
      </c>
      <c r="B8" s="81"/>
      <c r="C8" s="81" t="s">
        <v>44</v>
      </c>
      <c r="D8" s="81"/>
      <c r="E8" s="81"/>
      <c r="F8" s="81"/>
      <c r="G8" s="81"/>
      <c r="H8" s="81"/>
      <c r="I8" s="81"/>
      <c r="J8" s="24"/>
      <c r="K8" s="24"/>
      <c r="L8" s="25"/>
      <c r="M8" s="24"/>
      <c r="N8" s="24"/>
      <c r="O8" s="44"/>
      <c r="P8" s="27"/>
      <c r="Q8" s="27"/>
      <c r="R8" s="40"/>
      <c r="S8" s="40"/>
    </row>
    <row r="9" spans="1:19" ht="14.25" customHeight="1" thickBot="1" x14ac:dyDescent="0.3">
      <c r="A9" s="17"/>
      <c r="B9" s="37" t="s">
        <v>28</v>
      </c>
      <c r="C9" s="18"/>
      <c r="D9" s="18"/>
      <c r="E9" s="18"/>
      <c r="F9" s="18"/>
      <c r="G9" s="18"/>
      <c r="H9" s="18"/>
      <c r="I9" s="18"/>
      <c r="J9" s="24"/>
      <c r="K9" s="24"/>
      <c r="L9" s="25"/>
      <c r="M9" s="24"/>
      <c r="N9" s="24"/>
      <c r="O9" s="45"/>
      <c r="P9" s="27"/>
      <c r="Q9" s="27"/>
      <c r="R9" s="40"/>
      <c r="S9" s="40"/>
    </row>
    <row r="10" spans="1:19" ht="22.5" customHeight="1" x14ac:dyDescent="0.25">
      <c r="A10" s="141" t="s">
        <v>14</v>
      </c>
      <c r="B10" s="142"/>
      <c r="C10" s="142"/>
      <c r="D10" s="142"/>
      <c r="E10" s="142"/>
      <c r="F10" s="142"/>
      <c r="G10" s="142"/>
      <c r="H10" s="142"/>
      <c r="I10" s="143"/>
      <c r="J10" s="26"/>
      <c r="K10" s="24"/>
      <c r="L10" s="25"/>
      <c r="M10" s="24"/>
      <c r="N10" s="24"/>
      <c r="O10" s="45"/>
      <c r="P10" s="27"/>
      <c r="Q10" s="27"/>
      <c r="R10" s="40"/>
      <c r="S10" s="40"/>
    </row>
    <row r="11" spans="1:19" ht="27.75" customHeight="1" x14ac:dyDescent="0.25">
      <c r="A11" s="130" t="s">
        <v>15</v>
      </c>
      <c r="B11" s="131"/>
      <c r="C11" s="128"/>
      <c r="D11" s="128"/>
      <c r="E11" s="128"/>
      <c r="F11" s="128"/>
      <c r="G11" s="12" t="s">
        <v>6</v>
      </c>
      <c r="H11" s="128"/>
      <c r="I11" s="129"/>
      <c r="J11" s="26"/>
      <c r="K11" s="24"/>
      <c r="L11" s="25"/>
      <c r="M11" s="24"/>
      <c r="N11" s="24"/>
      <c r="O11" s="45"/>
      <c r="P11" s="27"/>
      <c r="Q11" s="27"/>
      <c r="R11" s="40"/>
      <c r="S11" s="40"/>
    </row>
    <row r="12" spans="1:19" ht="27.75" customHeight="1" x14ac:dyDescent="0.25">
      <c r="A12" s="130" t="s">
        <v>9</v>
      </c>
      <c r="B12" s="131"/>
      <c r="C12" s="128"/>
      <c r="D12" s="128"/>
      <c r="E12" s="128"/>
      <c r="F12" s="128"/>
      <c r="G12" s="12" t="s">
        <v>10</v>
      </c>
      <c r="H12" s="128"/>
      <c r="I12" s="129"/>
      <c r="J12" s="26"/>
      <c r="K12" s="24"/>
      <c r="L12" s="25"/>
      <c r="M12" s="24"/>
      <c r="N12" s="24"/>
      <c r="O12" s="45"/>
      <c r="P12" s="27"/>
      <c r="Q12" s="27"/>
      <c r="R12" s="40"/>
      <c r="S12" s="40"/>
    </row>
    <row r="13" spans="1:19" ht="27.75" customHeight="1" thickBot="1" x14ac:dyDescent="0.3">
      <c r="A13" s="144" t="s">
        <v>7</v>
      </c>
      <c r="B13" s="145"/>
      <c r="C13" s="146"/>
      <c r="D13" s="146"/>
      <c r="E13" s="146"/>
      <c r="F13" s="145" t="s">
        <v>29</v>
      </c>
      <c r="G13" s="145"/>
      <c r="H13" s="146"/>
      <c r="I13" s="147"/>
      <c r="J13" s="26"/>
      <c r="K13" s="24"/>
      <c r="L13" s="25"/>
      <c r="M13" s="24"/>
      <c r="N13" s="24"/>
      <c r="O13" s="43"/>
      <c r="P13" s="27"/>
      <c r="Q13" s="27"/>
      <c r="R13" s="40"/>
      <c r="S13" s="40"/>
    </row>
    <row r="14" spans="1:19" ht="16.5" customHeight="1" thickBot="1" x14ac:dyDescent="0.3">
      <c r="J14" s="24"/>
      <c r="K14" s="24"/>
      <c r="L14" s="25"/>
      <c r="M14" s="24"/>
      <c r="N14" s="24"/>
      <c r="O14" s="43"/>
      <c r="P14" s="27"/>
      <c r="Q14" s="27"/>
      <c r="R14" s="40"/>
      <c r="S14" s="40"/>
    </row>
    <row r="15" spans="1:19" ht="20.25" customHeight="1" x14ac:dyDescent="0.25">
      <c r="A15" s="138" t="s">
        <v>30</v>
      </c>
      <c r="B15" s="139"/>
      <c r="C15" s="139"/>
      <c r="D15" s="139"/>
      <c r="E15" s="139"/>
      <c r="F15" s="139"/>
      <c r="G15" s="139"/>
      <c r="H15" s="139"/>
      <c r="I15" s="140"/>
      <c r="J15" s="24"/>
      <c r="K15" s="24"/>
      <c r="L15" s="25"/>
      <c r="M15" s="24"/>
      <c r="N15" s="24"/>
      <c r="O15" s="41"/>
      <c r="P15" s="24"/>
      <c r="Q15" s="24"/>
    </row>
    <row r="16" spans="1:19" ht="29.25" customHeight="1" x14ac:dyDescent="0.25">
      <c r="A16" s="130" t="s">
        <v>5</v>
      </c>
      <c r="B16" s="131"/>
      <c r="C16" s="128"/>
      <c r="D16" s="128"/>
      <c r="E16" s="128"/>
      <c r="F16" s="128"/>
      <c r="G16" s="12" t="s">
        <v>6</v>
      </c>
      <c r="H16" s="128"/>
      <c r="I16" s="129"/>
      <c r="J16" s="26"/>
      <c r="K16" s="24"/>
      <c r="L16" s="25"/>
      <c r="M16" s="24"/>
      <c r="N16" s="24"/>
      <c r="O16" s="41"/>
      <c r="P16" s="24"/>
      <c r="Q16" s="24"/>
    </row>
    <row r="17" spans="1:17" ht="29.25" customHeight="1" x14ac:dyDescent="0.25">
      <c r="A17" s="130" t="s">
        <v>7</v>
      </c>
      <c r="B17" s="131"/>
      <c r="C17" s="128"/>
      <c r="D17" s="128"/>
      <c r="E17" s="128"/>
      <c r="F17" s="128"/>
      <c r="G17" s="13" t="s">
        <v>8</v>
      </c>
      <c r="H17" s="128"/>
      <c r="I17" s="129"/>
      <c r="J17" s="26"/>
      <c r="K17" s="24"/>
      <c r="L17" s="25"/>
      <c r="M17" s="24"/>
      <c r="N17" s="24"/>
      <c r="O17" s="41"/>
      <c r="P17" s="24"/>
      <c r="Q17" s="24"/>
    </row>
    <row r="18" spans="1:17" ht="29.25" customHeight="1" x14ac:dyDescent="0.25">
      <c r="A18" s="130" t="s">
        <v>9</v>
      </c>
      <c r="B18" s="131"/>
      <c r="C18" s="128"/>
      <c r="D18" s="128"/>
      <c r="E18" s="128"/>
      <c r="F18" s="128"/>
      <c r="G18" s="13" t="s">
        <v>10</v>
      </c>
      <c r="H18" s="128"/>
      <c r="I18" s="129"/>
      <c r="J18" s="26"/>
      <c r="K18" s="24"/>
      <c r="L18" s="25"/>
      <c r="M18" s="24"/>
      <c r="N18" s="24"/>
      <c r="O18" s="41"/>
      <c r="P18" s="24"/>
      <c r="Q18" s="24"/>
    </row>
    <row r="19" spans="1:17" ht="29.25" customHeight="1" x14ac:dyDescent="0.25">
      <c r="A19" s="130" t="s">
        <v>11</v>
      </c>
      <c r="B19" s="131"/>
      <c r="C19" s="128"/>
      <c r="D19" s="128"/>
      <c r="E19" s="128"/>
      <c r="F19" s="128"/>
      <c r="G19" s="13" t="s">
        <v>24</v>
      </c>
      <c r="H19" s="128"/>
      <c r="I19" s="129"/>
      <c r="J19" s="26"/>
      <c r="K19" s="24"/>
      <c r="L19" s="25"/>
      <c r="M19" s="24"/>
      <c r="N19" s="24"/>
      <c r="O19" s="41"/>
      <c r="P19" s="24"/>
      <c r="Q19" s="24"/>
    </row>
    <row r="20" spans="1:17" ht="24.75" customHeight="1" x14ac:dyDescent="0.25">
      <c r="A20" s="84" t="s">
        <v>27</v>
      </c>
      <c r="B20" s="85"/>
      <c r="C20" s="85"/>
      <c r="D20" s="86"/>
      <c r="E20" s="125"/>
      <c r="F20" s="126"/>
      <c r="G20" s="126"/>
      <c r="H20" s="126"/>
      <c r="I20" s="127"/>
      <c r="J20" s="26"/>
      <c r="K20" s="24"/>
      <c r="L20" s="25"/>
      <c r="M20" s="24"/>
      <c r="N20" s="24"/>
      <c r="O20" s="41"/>
      <c r="P20" s="24"/>
      <c r="Q20" s="24"/>
    </row>
    <row r="21" spans="1:17" ht="62.25" customHeight="1" x14ac:dyDescent="0.25">
      <c r="J21" s="24"/>
      <c r="K21" s="24"/>
      <c r="L21" s="25"/>
      <c r="M21" s="24"/>
      <c r="N21" s="24"/>
      <c r="O21" s="41"/>
      <c r="P21" s="24"/>
      <c r="Q21" s="24"/>
    </row>
    <row r="22" spans="1:17" ht="5.25" customHeight="1" x14ac:dyDescent="0.25">
      <c r="J22" s="24"/>
      <c r="K22" s="24"/>
      <c r="L22" s="25"/>
      <c r="M22" s="24"/>
      <c r="N22" s="24"/>
      <c r="O22" s="41"/>
      <c r="P22" s="24"/>
      <c r="Q22" s="24"/>
    </row>
    <row r="23" spans="1:17" ht="26.25" customHeight="1" x14ac:dyDescent="0.25">
      <c r="A23" s="134" t="s">
        <v>12</v>
      </c>
      <c r="B23" s="135"/>
      <c r="C23" s="135"/>
      <c r="D23" s="135"/>
      <c r="E23" s="135"/>
      <c r="F23" s="135"/>
      <c r="G23" s="135"/>
      <c r="H23" s="135"/>
      <c r="I23" s="136"/>
      <c r="J23" s="26"/>
      <c r="K23" s="24"/>
      <c r="L23" s="25"/>
      <c r="M23" s="24"/>
      <c r="N23" s="24"/>
      <c r="O23" s="41"/>
      <c r="P23" s="24"/>
      <c r="Q23" s="24"/>
    </row>
    <row r="24" spans="1:17" ht="34.5" customHeight="1" thickBot="1" x14ac:dyDescent="0.3">
      <c r="A24" s="14"/>
      <c r="B24" s="132" t="s">
        <v>13</v>
      </c>
      <c r="C24" s="132"/>
      <c r="D24" s="132"/>
      <c r="E24" s="132"/>
      <c r="F24" s="132"/>
      <c r="G24" s="132"/>
      <c r="H24" s="132"/>
      <c r="I24" s="133"/>
      <c r="J24" s="26"/>
      <c r="K24" s="24"/>
      <c r="L24" s="25"/>
      <c r="M24" s="24"/>
      <c r="N24" s="24"/>
      <c r="O24" s="41"/>
      <c r="P24" s="24"/>
      <c r="Q24" s="24"/>
    </row>
    <row r="25" spans="1:17" ht="5.25" customHeight="1" x14ac:dyDescent="0.25">
      <c r="A25" s="1"/>
      <c r="B25" s="1"/>
      <c r="C25" s="1"/>
      <c r="D25" s="1"/>
      <c r="E25" s="1"/>
      <c r="F25" s="1"/>
      <c r="G25" s="1"/>
      <c r="H25" s="1"/>
      <c r="I25" s="1"/>
      <c r="J25" s="26"/>
      <c r="K25" s="24"/>
      <c r="L25" s="25"/>
      <c r="M25" s="24"/>
      <c r="N25" s="24"/>
      <c r="O25" s="41"/>
      <c r="P25" s="24"/>
      <c r="Q25" s="24"/>
    </row>
    <row r="26" spans="1:17" ht="24" customHeight="1" thickBot="1" x14ac:dyDescent="0.3">
      <c r="A26" s="19" t="s">
        <v>31</v>
      </c>
      <c r="B26" s="1"/>
      <c r="C26" s="1"/>
      <c r="D26" s="1"/>
      <c r="E26" s="1"/>
      <c r="F26" s="1"/>
      <c r="G26" s="1"/>
      <c r="H26" s="1"/>
      <c r="I26" s="1"/>
      <c r="J26" s="24"/>
      <c r="K26" s="24"/>
      <c r="L26" s="25"/>
      <c r="M26" s="24"/>
      <c r="N26" s="24"/>
      <c r="O26" s="41"/>
      <c r="P26" s="24"/>
      <c r="Q26" s="24"/>
    </row>
    <row r="27" spans="1:17" ht="18" customHeight="1" thickBot="1" x14ac:dyDescent="0.3">
      <c r="A27" s="11" t="s">
        <v>16</v>
      </c>
      <c r="B27" s="123" t="s">
        <v>17</v>
      </c>
      <c r="C27" s="123"/>
      <c r="D27" s="123" t="s">
        <v>18</v>
      </c>
      <c r="E27" s="123"/>
      <c r="F27" s="10" t="s">
        <v>19</v>
      </c>
      <c r="G27" s="123" t="s">
        <v>20</v>
      </c>
      <c r="H27" s="123"/>
      <c r="I27" s="124"/>
      <c r="J27" s="24"/>
      <c r="K27" s="24"/>
      <c r="L27" s="25"/>
      <c r="M27" s="24"/>
      <c r="N27" s="24"/>
      <c r="O27" s="41"/>
      <c r="P27" s="24"/>
      <c r="Q27" s="24"/>
    </row>
    <row r="28" spans="1:17" ht="18" customHeight="1" x14ac:dyDescent="0.25">
      <c r="A28" s="2">
        <v>1</v>
      </c>
      <c r="B28" s="121"/>
      <c r="C28" s="121"/>
      <c r="D28" s="121"/>
      <c r="E28" s="121"/>
      <c r="F28" s="5"/>
      <c r="G28" s="121"/>
      <c r="H28" s="121"/>
      <c r="I28" s="122"/>
      <c r="J28" s="24"/>
      <c r="K28" s="24"/>
      <c r="L28" s="25"/>
      <c r="M28" s="24"/>
      <c r="N28" s="24"/>
      <c r="O28" s="41"/>
      <c r="P28" s="24"/>
      <c r="Q28" s="24"/>
    </row>
    <row r="29" spans="1:17" ht="18" customHeight="1" x14ac:dyDescent="0.25">
      <c r="A29" s="3">
        <v>2</v>
      </c>
      <c r="B29" s="113"/>
      <c r="C29" s="113"/>
      <c r="D29" s="113"/>
      <c r="E29" s="113"/>
      <c r="F29" s="6"/>
      <c r="G29" s="113"/>
      <c r="H29" s="113"/>
      <c r="I29" s="114"/>
      <c r="J29" s="24"/>
      <c r="K29" s="24"/>
      <c r="L29" s="25"/>
      <c r="M29" s="24"/>
      <c r="N29" s="24"/>
      <c r="O29" s="41"/>
      <c r="P29" s="24"/>
      <c r="Q29" s="24"/>
    </row>
    <row r="30" spans="1:17" ht="18" customHeight="1" x14ac:dyDescent="0.25">
      <c r="A30" s="3">
        <v>3</v>
      </c>
      <c r="B30" s="113"/>
      <c r="C30" s="113"/>
      <c r="D30" s="113"/>
      <c r="E30" s="113"/>
      <c r="F30" s="6"/>
      <c r="G30" s="113"/>
      <c r="H30" s="113"/>
      <c r="I30" s="114"/>
      <c r="J30" s="24"/>
      <c r="K30" s="24"/>
      <c r="L30" s="25"/>
      <c r="M30" s="24"/>
      <c r="N30" s="24"/>
      <c r="O30" s="41"/>
      <c r="P30" s="24"/>
      <c r="Q30" s="24"/>
    </row>
    <row r="31" spans="1:17" ht="18" customHeight="1" x14ac:dyDescent="0.25">
      <c r="A31" s="3">
        <v>4</v>
      </c>
      <c r="B31" s="113"/>
      <c r="C31" s="113"/>
      <c r="D31" s="113"/>
      <c r="E31" s="113"/>
      <c r="F31" s="6"/>
      <c r="G31" s="113"/>
      <c r="H31" s="113"/>
      <c r="I31" s="114"/>
      <c r="J31" s="24"/>
      <c r="K31" s="24"/>
      <c r="L31" s="25"/>
      <c r="M31" s="24"/>
      <c r="N31" s="24"/>
      <c r="O31" s="41"/>
      <c r="P31" s="24"/>
      <c r="Q31" s="24"/>
    </row>
    <row r="32" spans="1:17" ht="18" customHeight="1" x14ac:dyDescent="0.25">
      <c r="A32" s="3">
        <v>5</v>
      </c>
      <c r="B32" s="113"/>
      <c r="C32" s="113"/>
      <c r="D32" s="113"/>
      <c r="E32" s="113"/>
      <c r="F32" s="6"/>
      <c r="G32" s="113"/>
      <c r="H32" s="113"/>
      <c r="I32" s="114"/>
      <c r="J32" s="24"/>
      <c r="K32" s="24"/>
      <c r="L32" s="25"/>
      <c r="M32" s="24"/>
      <c r="N32" s="24"/>
      <c r="O32" s="41"/>
      <c r="P32" s="24"/>
      <c r="Q32" s="24"/>
    </row>
    <row r="33" spans="1:17" ht="18" customHeight="1" x14ac:dyDescent="0.25">
      <c r="A33" s="3">
        <v>6</v>
      </c>
      <c r="B33" s="113"/>
      <c r="C33" s="113"/>
      <c r="D33" s="113"/>
      <c r="E33" s="113"/>
      <c r="F33" s="6"/>
      <c r="G33" s="113"/>
      <c r="H33" s="113"/>
      <c r="I33" s="114"/>
      <c r="J33" s="24"/>
      <c r="K33" s="24"/>
      <c r="L33" s="25"/>
      <c r="M33" s="24"/>
      <c r="N33" s="24"/>
      <c r="O33" s="41"/>
      <c r="P33" s="24"/>
      <c r="Q33" s="24"/>
    </row>
    <row r="34" spans="1:17" ht="18" customHeight="1" x14ac:dyDescent="0.25">
      <c r="A34" s="3">
        <v>7</v>
      </c>
      <c r="B34" s="113"/>
      <c r="C34" s="113"/>
      <c r="D34" s="113"/>
      <c r="E34" s="113"/>
      <c r="F34" s="6"/>
      <c r="G34" s="113"/>
      <c r="H34" s="113"/>
      <c r="I34" s="114"/>
      <c r="J34" s="24"/>
      <c r="K34" s="24"/>
      <c r="L34" s="25"/>
      <c r="M34" s="24"/>
      <c r="N34" s="24"/>
      <c r="O34" s="41"/>
      <c r="P34" s="24"/>
      <c r="Q34" s="24"/>
    </row>
    <row r="35" spans="1:17" ht="18" customHeight="1" thickBot="1" x14ac:dyDescent="0.3">
      <c r="A35" s="4">
        <v>8</v>
      </c>
      <c r="B35" s="119"/>
      <c r="C35" s="119"/>
      <c r="D35" s="119"/>
      <c r="E35" s="119"/>
      <c r="F35" s="7"/>
      <c r="G35" s="119"/>
      <c r="H35" s="119"/>
      <c r="I35" s="120"/>
      <c r="J35" s="24"/>
      <c r="K35" s="24"/>
      <c r="L35" s="25"/>
      <c r="M35" s="24"/>
      <c r="N35" s="24"/>
      <c r="O35" s="41"/>
      <c r="P35" s="24"/>
      <c r="Q35" s="24"/>
    </row>
    <row r="36" spans="1:17" ht="113.25" customHeight="1" x14ac:dyDescent="0.25">
      <c r="B36" s="1"/>
      <c r="C36" s="1"/>
      <c r="D36" s="1"/>
      <c r="E36" s="1"/>
      <c r="F36" s="1"/>
      <c r="G36" s="1"/>
      <c r="H36" s="1"/>
      <c r="I36" s="1"/>
      <c r="J36" s="24"/>
      <c r="K36" s="24"/>
      <c r="L36" s="25"/>
      <c r="M36" s="24"/>
      <c r="N36" s="24"/>
      <c r="O36" s="41"/>
      <c r="P36" s="24"/>
      <c r="Q36" s="24"/>
    </row>
    <row r="37" spans="1:17" ht="327.75" customHeight="1" x14ac:dyDescent="0.25">
      <c r="B37" s="1"/>
      <c r="C37" s="1"/>
      <c r="D37" s="1"/>
      <c r="E37" s="1"/>
      <c r="F37" s="1"/>
      <c r="G37" s="1"/>
      <c r="H37" s="1"/>
      <c r="I37" s="1"/>
      <c r="J37" s="24"/>
      <c r="K37" s="24"/>
      <c r="L37" s="25"/>
      <c r="M37" s="24"/>
      <c r="N37" s="24"/>
      <c r="O37" s="41"/>
      <c r="P37" s="24"/>
      <c r="Q37" s="24"/>
    </row>
    <row r="38" spans="1:17" ht="22.5" customHeight="1" x14ac:dyDescent="0.3">
      <c r="A38" s="91" t="s">
        <v>21</v>
      </c>
      <c r="B38" s="92"/>
      <c r="C38" s="92"/>
      <c r="D38" s="92"/>
      <c r="E38" s="92"/>
      <c r="F38" s="92"/>
      <c r="G38" s="92"/>
      <c r="H38" s="92"/>
      <c r="I38" s="92"/>
      <c r="J38" s="27"/>
      <c r="K38" s="24"/>
      <c r="L38" s="25"/>
      <c r="M38" s="24"/>
      <c r="N38" s="24"/>
      <c r="O38" s="41"/>
      <c r="P38" s="24"/>
      <c r="Q38" s="24"/>
    </row>
    <row r="39" spans="1:17" ht="34.5" customHeight="1" x14ac:dyDescent="0.25">
      <c r="A39" s="111" t="s">
        <v>46</v>
      </c>
      <c r="B39" s="112"/>
      <c r="C39" s="112"/>
      <c r="D39" s="112"/>
      <c r="E39" s="112"/>
      <c r="F39" s="112"/>
      <c r="G39" s="112"/>
      <c r="H39" s="112"/>
      <c r="I39" s="112"/>
      <c r="J39" s="27"/>
      <c r="K39" s="39" t="s">
        <v>39</v>
      </c>
      <c r="L39" s="39" t="s">
        <v>40</v>
      </c>
      <c r="M39" s="24"/>
      <c r="N39" s="24"/>
      <c r="O39" s="46"/>
      <c r="P39" s="24"/>
      <c r="Q39" s="24"/>
    </row>
    <row r="40" spans="1:17" ht="34.5" customHeight="1" x14ac:dyDescent="0.25">
      <c r="A40" s="56" t="s">
        <v>48</v>
      </c>
      <c r="B40" s="57"/>
      <c r="C40" s="57"/>
      <c r="D40" s="57"/>
      <c r="E40" s="57"/>
      <c r="F40" s="57"/>
      <c r="G40" s="57"/>
      <c r="H40" s="57"/>
      <c r="I40" s="57"/>
      <c r="J40" s="27"/>
      <c r="K40" s="39"/>
      <c r="L40" s="39"/>
      <c r="M40" s="24"/>
      <c r="N40" s="24"/>
      <c r="O40" s="46"/>
      <c r="P40" s="24"/>
      <c r="Q40" s="24"/>
    </row>
    <row r="41" spans="1:17" ht="36" customHeight="1" thickBot="1" x14ac:dyDescent="0.3">
      <c r="A41" s="93" t="s">
        <v>51</v>
      </c>
      <c r="B41" s="94"/>
      <c r="C41" s="94"/>
      <c r="D41" s="94"/>
      <c r="E41" s="94"/>
      <c r="F41" s="94"/>
      <c r="G41" s="94"/>
      <c r="H41" s="94"/>
      <c r="I41" s="94"/>
      <c r="J41" s="27"/>
      <c r="K41" s="24">
        <f>11-COUNTIF(I42:I52,"NO VALORADO")</f>
        <v>11</v>
      </c>
      <c r="L41" s="35">
        <f>SUM(L42:L52)</f>
        <v>5.0000000000000018</v>
      </c>
      <c r="M41" s="24" t="s">
        <v>38</v>
      </c>
      <c r="N41" s="24"/>
      <c r="O41" s="43"/>
      <c r="P41" s="24"/>
      <c r="Q41" s="24"/>
    </row>
    <row r="42" spans="1:17" ht="50.25" customHeight="1" x14ac:dyDescent="0.25">
      <c r="A42" s="95" t="s">
        <v>60</v>
      </c>
      <c r="B42" s="96" t="s">
        <v>60</v>
      </c>
      <c r="C42" s="96" t="s">
        <v>60</v>
      </c>
      <c r="D42" s="96" t="s">
        <v>60</v>
      </c>
      <c r="E42" s="96" t="s">
        <v>60</v>
      </c>
      <c r="F42" s="96" t="s">
        <v>60</v>
      </c>
      <c r="G42" s="96" t="s">
        <v>60</v>
      </c>
      <c r="H42" s="97" t="s">
        <v>60</v>
      </c>
      <c r="I42" s="8" t="s">
        <v>33</v>
      </c>
      <c r="J42" s="28"/>
      <c r="K42" s="28"/>
      <c r="L42" s="29">
        <f>(IF(I42="SUFICIENTE",1/2,IF(I42="NOTABLE",3/4,IF(I42="EXCELENTE",1,0)))/$K$41)*10</f>
        <v>0.45454545454545459</v>
      </c>
      <c r="M42" s="24" t="s">
        <v>37</v>
      </c>
      <c r="N42" s="24"/>
      <c r="O42" s="49"/>
      <c r="P42" s="24"/>
      <c r="Q42" s="24"/>
    </row>
    <row r="43" spans="1:17" ht="39.75" customHeight="1" x14ac:dyDescent="0.25">
      <c r="A43" s="67" t="s">
        <v>61</v>
      </c>
      <c r="B43" s="68" t="s">
        <v>61</v>
      </c>
      <c r="C43" s="68" t="s">
        <v>61</v>
      </c>
      <c r="D43" s="68" t="s">
        <v>61</v>
      </c>
      <c r="E43" s="68" t="s">
        <v>61</v>
      </c>
      <c r="F43" s="68" t="s">
        <v>61</v>
      </c>
      <c r="G43" s="68" t="s">
        <v>61</v>
      </c>
      <c r="H43" s="69" t="s">
        <v>61</v>
      </c>
      <c r="I43" s="9" t="s">
        <v>33</v>
      </c>
      <c r="J43" s="28"/>
      <c r="K43" s="28"/>
      <c r="L43" s="29">
        <f t="shared" ref="L43:L52" si="0">(IF(I43="SUFICIENTE",1/2,IF(I43="NOTABLE",3/4,IF(I43="EXCELENTE",1,0)))/$K$41)*10</f>
        <v>0.45454545454545459</v>
      </c>
      <c r="M43" s="24" t="s">
        <v>32</v>
      </c>
      <c r="N43" s="24"/>
      <c r="O43" s="49"/>
      <c r="P43" s="24"/>
      <c r="Q43" s="24"/>
    </row>
    <row r="44" spans="1:17" ht="32.25" customHeight="1" x14ac:dyDescent="0.25">
      <c r="A44" s="67" t="s">
        <v>62</v>
      </c>
      <c r="B44" s="68" t="s">
        <v>62</v>
      </c>
      <c r="C44" s="68" t="s">
        <v>62</v>
      </c>
      <c r="D44" s="68" t="s">
        <v>62</v>
      </c>
      <c r="E44" s="68" t="s">
        <v>62</v>
      </c>
      <c r="F44" s="68" t="s">
        <v>62</v>
      </c>
      <c r="G44" s="68" t="s">
        <v>62</v>
      </c>
      <c r="H44" s="69" t="s">
        <v>62</v>
      </c>
      <c r="I44" s="9" t="s">
        <v>33</v>
      </c>
      <c r="J44" s="28"/>
      <c r="K44" s="28"/>
      <c r="L44" s="29">
        <f t="shared" si="0"/>
        <v>0.45454545454545459</v>
      </c>
      <c r="M44" s="24" t="s">
        <v>33</v>
      </c>
      <c r="N44" s="24"/>
      <c r="O44" s="49"/>
      <c r="P44" s="24"/>
      <c r="Q44" s="24"/>
    </row>
    <row r="45" spans="1:17" ht="29.25" customHeight="1" x14ac:dyDescent="0.25">
      <c r="A45" s="67" t="s">
        <v>63</v>
      </c>
      <c r="B45" s="68" t="s">
        <v>63</v>
      </c>
      <c r="C45" s="68" t="s">
        <v>63</v>
      </c>
      <c r="D45" s="68" t="s">
        <v>63</v>
      </c>
      <c r="E45" s="68" t="s">
        <v>63</v>
      </c>
      <c r="F45" s="68" t="s">
        <v>63</v>
      </c>
      <c r="G45" s="68" t="s">
        <v>63</v>
      </c>
      <c r="H45" s="69" t="s">
        <v>63</v>
      </c>
      <c r="I45" s="9" t="s">
        <v>33</v>
      </c>
      <c r="J45" s="28"/>
      <c r="K45" s="28"/>
      <c r="L45" s="29">
        <f t="shared" si="0"/>
        <v>0.45454545454545459</v>
      </c>
      <c r="M45" s="24" t="s">
        <v>34</v>
      </c>
      <c r="N45" s="24"/>
      <c r="O45" s="49"/>
      <c r="P45" s="24"/>
      <c r="Q45" s="24"/>
    </row>
    <row r="46" spans="1:17" ht="32.25" customHeight="1" x14ac:dyDescent="0.25">
      <c r="A46" s="67" t="s">
        <v>64</v>
      </c>
      <c r="B46" s="68" t="s">
        <v>64</v>
      </c>
      <c r="C46" s="68" t="s">
        <v>64</v>
      </c>
      <c r="D46" s="68" t="s">
        <v>64</v>
      </c>
      <c r="E46" s="68" t="s">
        <v>64</v>
      </c>
      <c r="F46" s="68" t="s">
        <v>64</v>
      </c>
      <c r="G46" s="68" t="s">
        <v>64</v>
      </c>
      <c r="H46" s="69" t="s">
        <v>64</v>
      </c>
      <c r="I46" s="9" t="s">
        <v>33</v>
      </c>
      <c r="J46" s="28"/>
      <c r="K46" s="28"/>
      <c r="L46" s="29">
        <f t="shared" si="0"/>
        <v>0.45454545454545459</v>
      </c>
      <c r="M46" s="24" t="s">
        <v>0</v>
      </c>
      <c r="N46" s="24"/>
      <c r="O46" s="49"/>
      <c r="P46" s="24"/>
      <c r="Q46" s="24"/>
    </row>
    <row r="47" spans="1:17" ht="40.5" customHeight="1" x14ac:dyDescent="0.25">
      <c r="A47" s="67" t="s">
        <v>65</v>
      </c>
      <c r="B47" s="68" t="s">
        <v>65</v>
      </c>
      <c r="C47" s="68" t="s">
        <v>65</v>
      </c>
      <c r="D47" s="68" t="s">
        <v>65</v>
      </c>
      <c r="E47" s="68" t="s">
        <v>65</v>
      </c>
      <c r="F47" s="68" t="s">
        <v>65</v>
      </c>
      <c r="G47" s="68" t="s">
        <v>65</v>
      </c>
      <c r="H47" s="69" t="s">
        <v>65</v>
      </c>
      <c r="I47" s="9" t="s">
        <v>33</v>
      </c>
      <c r="J47" s="28"/>
      <c r="K47" s="28"/>
      <c r="L47" s="29">
        <f t="shared" si="0"/>
        <v>0.45454545454545459</v>
      </c>
      <c r="M47" s="24"/>
      <c r="N47" s="24"/>
      <c r="O47" s="49"/>
      <c r="P47" s="24"/>
      <c r="Q47" s="24"/>
    </row>
    <row r="48" spans="1:17" ht="26.25" customHeight="1" x14ac:dyDescent="0.25">
      <c r="A48" s="67" t="s">
        <v>66</v>
      </c>
      <c r="B48" s="68" t="s">
        <v>66</v>
      </c>
      <c r="C48" s="68" t="s">
        <v>66</v>
      </c>
      <c r="D48" s="68" t="s">
        <v>66</v>
      </c>
      <c r="E48" s="68" t="s">
        <v>66</v>
      </c>
      <c r="F48" s="68" t="s">
        <v>66</v>
      </c>
      <c r="G48" s="68" t="s">
        <v>66</v>
      </c>
      <c r="H48" s="69" t="s">
        <v>66</v>
      </c>
      <c r="I48" s="9" t="s">
        <v>33</v>
      </c>
      <c r="J48" s="28"/>
      <c r="K48" s="28"/>
      <c r="L48" s="29">
        <f t="shared" si="0"/>
        <v>0.45454545454545459</v>
      </c>
      <c r="M48" s="24"/>
      <c r="N48" s="24"/>
      <c r="O48" s="49"/>
      <c r="P48" s="24"/>
      <c r="Q48" s="24"/>
    </row>
    <row r="49" spans="1:17" ht="33.75" customHeight="1" x14ac:dyDescent="0.25">
      <c r="A49" s="67" t="s">
        <v>67</v>
      </c>
      <c r="B49" s="68" t="s">
        <v>67</v>
      </c>
      <c r="C49" s="68" t="s">
        <v>67</v>
      </c>
      <c r="D49" s="68" t="s">
        <v>67</v>
      </c>
      <c r="E49" s="68" t="s">
        <v>67</v>
      </c>
      <c r="F49" s="68" t="s">
        <v>67</v>
      </c>
      <c r="G49" s="68" t="s">
        <v>67</v>
      </c>
      <c r="H49" s="69" t="s">
        <v>67</v>
      </c>
      <c r="I49" s="9" t="s">
        <v>33</v>
      </c>
      <c r="J49" s="28"/>
      <c r="K49" s="28"/>
      <c r="L49" s="29">
        <f t="shared" si="0"/>
        <v>0.45454545454545459</v>
      </c>
      <c r="M49" s="24"/>
      <c r="N49" s="24"/>
      <c r="O49" s="49"/>
      <c r="P49" s="24"/>
      <c r="Q49" s="24"/>
    </row>
    <row r="50" spans="1:17" ht="32.25" customHeight="1" x14ac:dyDescent="0.25">
      <c r="A50" s="67" t="s">
        <v>68</v>
      </c>
      <c r="B50" s="68" t="s">
        <v>68</v>
      </c>
      <c r="C50" s="68" t="s">
        <v>68</v>
      </c>
      <c r="D50" s="68" t="s">
        <v>68</v>
      </c>
      <c r="E50" s="68" t="s">
        <v>68</v>
      </c>
      <c r="F50" s="68" t="s">
        <v>68</v>
      </c>
      <c r="G50" s="68" t="s">
        <v>68</v>
      </c>
      <c r="H50" s="69" t="s">
        <v>68</v>
      </c>
      <c r="I50" s="9" t="s">
        <v>33</v>
      </c>
      <c r="J50" s="28"/>
      <c r="K50" s="28"/>
      <c r="L50" s="29">
        <f t="shared" si="0"/>
        <v>0.45454545454545459</v>
      </c>
      <c r="M50" s="24"/>
      <c r="N50" s="24"/>
      <c r="O50" s="49"/>
      <c r="P50" s="24"/>
      <c r="Q50" s="24"/>
    </row>
    <row r="51" spans="1:17" ht="32.25" customHeight="1" x14ac:dyDescent="0.25">
      <c r="A51" s="67" t="s">
        <v>69</v>
      </c>
      <c r="B51" s="68" t="s">
        <v>69</v>
      </c>
      <c r="C51" s="68" t="s">
        <v>69</v>
      </c>
      <c r="D51" s="68" t="s">
        <v>69</v>
      </c>
      <c r="E51" s="68" t="s">
        <v>69</v>
      </c>
      <c r="F51" s="68" t="s">
        <v>69</v>
      </c>
      <c r="G51" s="68" t="s">
        <v>69</v>
      </c>
      <c r="H51" s="69" t="s">
        <v>69</v>
      </c>
      <c r="I51" s="9" t="s">
        <v>33</v>
      </c>
      <c r="J51" s="28"/>
      <c r="K51" s="28"/>
      <c r="L51" s="29">
        <f t="shared" si="0"/>
        <v>0.45454545454545459</v>
      </c>
      <c r="M51" s="24"/>
      <c r="N51" s="24"/>
      <c r="O51" s="49"/>
      <c r="P51" s="24"/>
      <c r="Q51" s="24"/>
    </row>
    <row r="52" spans="1:17" ht="32.25" customHeight="1" thickBot="1" x14ac:dyDescent="0.3">
      <c r="A52" s="70" t="s">
        <v>70</v>
      </c>
      <c r="B52" s="71" t="s">
        <v>70</v>
      </c>
      <c r="C52" s="71" t="s">
        <v>70</v>
      </c>
      <c r="D52" s="71" t="s">
        <v>70</v>
      </c>
      <c r="E52" s="71" t="s">
        <v>70</v>
      </c>
      <c r="F52" s="71" t="s">
        <v>70</v>
      </c>
      <c r="G52" s="71" t="s">
        <v>70</v>
      </c>
      <c r="H52" s="72" t="s">
        <v>70</v>
      </c>
      <c r="I52" s="9" t="s">
        <v>33</v>
      </c>
      <c r="J52" s="28"/>
      <c r="K52" s="28"/>
      <c r="L52" s="29">
        <f t="shared" si="0"/>
        <v>0.45454545454545459</v>
      </c>
      <c r="M52" s="24"/>
      <c r="N52" s="24"/>
      <c r="O52" s="49"/>
      <c r="P52" s="24"/>
      <c r="Q52" s="24"/>
    </row>
    <row r="53" spans="1:17" ht="57" customHeight="1" thickBot="1" x14ac:dyDescent="0.3">
      <c r="A53" s="89" t="s">
        <v>52</v>
      </c>
      <c r="B53" s="90"/>
      <c r="C53" s="90"/>
      <c r="D53" s="90"/>
      <c r="E53" s="90"/>
      <c r="F53" s="90"/>
      <c r="G53" s="90"/>
      <c r="H53" s="90"/>
      <c r="I53" s="90"/>
      <c r="J53" s="27"/>
      <c r="K53" s="24">
        <f>7-COUNTIF(I54:I60,"NO VALORADO")</f>
        <v>7</v>
      </c>
      <c r="L53" s="35">
        <f>SUM(L54:L60)</f>
        <v>2.5</v>
      </c>
      <c r="M53" s="24"/>
      <c r="N53" s="24"/>
      <c r="O53" s="43"/>
      <c r="P53" s="24"/>
      <c r="Q53" s="24"/>
    </row>
    <row r="54" spans="1:17" ht="21" customHeight="1" x14ac:dyDescent="0.25">
      <c r="A54" s="95" t="s">
        <v>71</v>
      </c>
      <c r="B54" s="96" t="s">
        <v>71</v>
      </c>
      <c r="C54" s="96" t="s">
        <v>71</v>
      </c>
      <c r="D54" s="96" t="s">
        <v>71</v>
      </c>
      <c r="E54" s="96" t="s">
        <v>71</v>
      </c>
      <c r="F54" s="96" t="s">
        <v>71</v>
      </c>
      <c r="G54" s="96" t="s">
        <v>71</v>
      </c>
      <c r="H54" s="97" t="s">
        <v>71</v>
      </c>
      <c r="I54" s="8" t="s">
        <v>33</v>
      </c>
      <c r="J54" s="30"/>
      <c r="K54" s="30"/>
      <c r="L54" s="29">
        <f>(IF(I54="SUFICIENTE",1/2,IF(I54="NOTABLE",3/4,IF(I54="EXCELENTE",1,0)))/$K$53)*5</f>
        <v>0.3571428571428571</v>
      </c>
      <c r="M54" s="24"/>
      <c r="N54" s="24"/>
      <c r="O54" s="49"/>
      <c r="P54" s="24"/>
      <c r="Q54" s="24"/>
    </row>
    <row r="55" spans="1:17" ht="18" customHeight="1" x14ac:dyDescent="0.25">
      <c r="A55" s="67" t="s">
        <v>72</v>
      </c>
      <c r="B55" s="68" t="s">
        <v>72</v>
      </c>
      <c r="C55" s="68" t="s">
        <v>72</v>
      </c>
      <c r="D55" s="68" t="s">
        <v>72</v>
      </c>
      <c r="E55" s="68" t="s">
        <v>72</v>
      </c>
      <c r="F55" s="68" t="s">
        <v>72</v>
      </c>
      <c r="G55" s="68" t="s">
        <v>72</v>
      </c>
      <c r="H55" s="69" t="s">
        <v>72</v>
      </c>
      <c r="I55" s="9" t="s">
        <v>33</v>
      </c>
      <c r="J55" s="28"/>
      <c r="K55" s="28"/>
      <c r="L55" s="29">
        <f t="shared" ref="L55:L59" si="1">(IF(I55="SUFICIENTE",1/2,IF(I55="NOTABLE",3/4,IF(I55="EXCELENTE",1,0)))/$K$53)*5</f>
        <v>0.3571428571428571</v>
      </c>
      <c r="M55" s="24"/>
      <c r="N55" s="24"/>
      <c r="O55" s="49"/>
      <c r="P55" s="24"/>
      <c r="Q55" s="24"/>
    </row>
    <row r="56" spans="1:17" ht="29.25" customHeight="1" x14ac:dyDescent="0.25">
      <c r="A56" s="67" t="s">
        <v>73</v>
      </c>
      <c r="B56" s="68" t="s">
        <v>73</v>
      </c>
      <c r="C56" s="68" t="s">
        <v>73</v>
      </c>
      <c r="D56" s="68" t="s">
        <v>73</v>
      </c>
      <c r="E56" s="68" t="s">
        <v>73</v>
      </c>
      <c r="F56" s="68" t="s">
        <v>73</v>
      </c>
      <c r="G56" s="68" t="s">
        <v>73</v>
      </c>
      <c r="H56" s="69" t="s">
        <v>73</v>
      </c>
      <c r="I56" s="9" t="s">
        <v>33</v>
      </c>
      <c r="J56" s="28"/>
      <c r="K56" s="28"/>
      <c r="L56" s="29">
        <f t="shared" si="1"/>
        <v>0.3571428571428571</v>
      </c>
      <c r="M56" s="24"/>
      <c r="N56" s="24"/>
      <c r="O56" s="49"/>
      <c r="P56" s="24"/>
      <c r="Q56" s="24"/>
    </row>
    <row r="57" spans="1:17" ht="39" customHeight="1" x14ac:dyDescent="0.25">
      <c r="A57" s="116" t="s">
        <v>74</v>
      </c>
      <c r="B57" s="117" t="s">
        <v>74</v>
      </c>
      <c r="C57" s="117" t="s">
        <v>74</v>
      </c>
      <c r="D57" s="117" t="s">
        <v>74</v>
      </c>
      <c r="E57" s="117" t="s">
        <v>74</v>
      </c>
      <c r="F57" s="117" t="s">
        <v>74</v>
      </c>
      <c r="G57" s="117" t="s">
        <v>74</v>
      </c>
      <c r="H57" s="118" t="s">
        <v>74</v>
      </c>
      <c r="I57" s="9" t="s">
        <v>33</v>
      </c>
      <c r="J57" s="28"/>
      <c r="K57" s="28"/>
      <c r="L57" s="29">
        <f t="shared" si="1"/>
        <v>0.3571428571428571</v>
      </c>
      <c r="M57" s="24"/>
      <c r="N57" s="24"/>
      <c r="O57" s="49"/>
      <c r="P57" s="24"/>
      <c r="Q57" s="24"/>
    </row>
    <row r="58" spans="1:17" ht="39.75" customHeight="1" x14ac:dyDescent="0.25">
      <c r="A58" s="116" t="s">
        <v>75</v>
      </c>
      <c r="B58" s="117" t="s">
        <v>75</v>
      </c>
      <c r="C58" s="117" t="s">
        <v>75</v>
      </c>
      <c r="D58" s="117" t="s">
        <v>75</v>
      </c>
      <c r="E58" s="117" t="s">
        <v>75</v>
      </c>
      <c r="F58" s="117" t="s">
        <v>75</v>
      </c>
      <c r="G58" s="117" t="s">
        <v>75</v>
      </c>
      <c r="H58" s="118" t="s">
        <v>75</v>
      </c>
      <c r="I58" s="9" t="s">
        <v>33</v>
      </c>
      <c r="J58" s="28"/>
      <c r="K58" s="28"/>
      <c r="L58" s="29">
        <f t="shared" si="1"/>
        <v>0.3571428571428571</v>
      </c>
      <c r="M58" s="24"/>
      <c r="N58" s="24"/>
      <c r="O58" s="49"/>
      <c r="P58" s="24"/>
      <c r="Q58" s="24"/>
    </row>
    <row r="59" spans="1:17" ht="54.75" customHeight="1" x14ac:dyDescent="0.25">
      <c r="A59" s="116" t="s">
        <v>76</v>
      </c>
      <c r="B59" s="117" t="s">
        <v>76</v>
      </c>
      <c r="C59" s="117" t="s">
        <v>76</v>
      </c>
      <c r="D59" s="117" t="s">
        <v>76</v>
      </c>
      <c r="E59" s="117" t="s">
        <v>76</v>
      </c>
      <c r="F59" s="117" t="s">
        <v>76</v>
      </c>
      <c r="G59" s="117" t="s">
        <v>76</v>
      </c>
      <c r="H59" s="118" t="s">
        <v>76</v>
      </c>
      <c r="I59" s="9" t="s">
        <v>33</v>
      </c>
      <c r="J59" s="28"/>
      <c r="K59" s="28"/>
      <c r="L59" s="29">
        <f t="shared" si="1"/>
        <v>0.3571428571428571</v>
      </c>
      <c r="M59" s="24"/>
      <c r="N59" s="24"/>
      <c r="O59" s="49"/>
      <c r="P59" s="24"/>
      <c r="Q59" s="24"/>
    </row>
    <row r="60" spans="1:17" ht="34.5" customHeight="1" thickBot="1" x14ac:dyDescent="0.3">
      <c r="A60" s="64" t="s">
        <v>77</v>
      </c>
      <c r="B60" s="65" t="s">
        <v>77</v>
      </c>
      <c r="C60" s="65" t="s">
        <v>77</v>
      </c>
      <c r="D60" s="65" t="s">
        <v>77</v>
      </c>
      <c r="E60" s="65" t="s">
        <v>77</v>
      </c>
      <c r="F60" s="65" t="s">
        <v>77</v>
      </c>
      <c r="G60" s="65" t="s">
        <v>77</v>
      </c>
      <c r="H60" s="66" t="s">
        <v>77</v>
      </c>
      <c r="I60" s="9" t="s">
        <v>33</v>
      </c>
      <c r="J60" s="28"/>
      <c r="K60" s="28"/>
      <c r="L60" s="29">
        <f>(IF(I60="SUFICIENTE",1/2,IF(I60="NOTABLE",3/4,IF(I60="EXCELENTE",1,0)))/$K$53)*5</f>
        <v>0.3571428571428571</v>
      </c>
      <c r="M60" s="24"/>
      <c r="N60" s="24"/>
      <c r="O60" s="49"/>
      <c r="P60" s="24"/>
      <c r="Q60" s="24"/>
    </row>
    <row r="61" spans="1:17" ht="34.5" customHeight="1" thickBot="1" x14ac:dyDescent="0.3">
      <c r="A61" s="60" t="s">
        <v>49</v>
      </c>
      <c r="B61" s="61"/>
      <c r="C61" s="61"/>
      <c r="D61" s="61"/>
      <c r="E61" s="61"/>
      <c r="F61" s="61"/>
      <c r="G61" s="61"/>
      <c r="H61" s="61"/>
      <c r="I61" s="61"/>
      <c r="J61" s="28"/>
      <c r="K61" s="28"/>
      <c r="L61" s="29"/>
      <c r="M61" s="24"/>
      <c r="N61" s="24"/>
      <c r="O61" s="48"/>
      <c r="P61" s="24"/>
      <c r="Q61" s="24"/>
    </row>
    <row r="62" spans="1:17" ht="57" customHeight="1" thickBot="1" x14ac:dyDescent="0.3">
      <c r="A62" s="62" t="s">
        <v>53</v>
      </c>
      <c r="B62" s="63"/>
      <c r="C62" s="63"/>
      <c r="D62" s="63"/>
      <c r="E62" s="63"/>
      <c r="F62" s="63"/>
      <c r="G62" s="63"/>
      <c r="H62" s="63"/>
      <c r="I62" s="63"/>
      <c r="J62" s="24"/>
      <c r="K62" s="24">
        <f>6-COUNTIF(I63:I68,"NO VALORADO")</f>
        <v>6</v>
      </c>
      <c r="L62" s="35">
        <f>SUM(L63:L68)</f>
        <v>1.5</v>
      </c>
      <c r="M62" s="24"/>
      <c r="N62" s="24"/>
      <c r="O62" s="50"/>
      <c r="P62" s="24"/>
      <c r="Q62" s="24"/>
    </row>
    <row r="63" spans="1:17" ht="51" customHeight="1" thickBot="1" x14ac:dyDescent="0.3">
      <c r="A63" s="64" t="s">
        <v>78</v>
      </c>
      <c r="B63" s="65" t="s">
        <v>78</v>
      </c>
      <c r="C63" s="65" t="s">
        <v>78</v>
      </c>
      <c r="D63" s="65" t="s">
        <v>78</v>
      </c>
      <c r="E63" s="65" t="s">
        <v>78</v>
      </c>
      <c r="F63" s="65" t="s">
        <v>78</v>
      </c>
      <c r="G63" s="65" t="s">
        <v>78</v>
      </c>
      <c r="H63" s="66" t="s">
        <v>78</v>
      </c>
      <c r="I63" s="8" t="s">
        <v>33</v>
      </c>
      <c r="J63" s="28"/>
      <c r="K63" s="28"/>
      <c r="L63" s="29">
        <f>(IF(I63="SUFICIENTE",1/2,IF(I63="NOTABLE",3/4,IF(I63="EXCELENTE",1,0)))/$K$62)*3</f>
        <v>0.25</v>
      </c>
      <c r="M63" s="24"/>
      <c r="N63" s="24"/>
      <c r="O63" s="49"/>
      <c r="P63" s="24"/>
      <c r="Q63" s="24"/>
    </row>
    <row r="64" spans="1:17" ht="44.25" customHeight="1" thickBot="1" x14ac:dyDescent="0.3">
      <c r="A64" s="64" t="s">
        <v>79</v>
      </c>
      <c r="B64" s="65" t="s">
        <v>79</v>
      </c>
      <c r="C64" s="65" t="s">
        <v>79</v>
      </c>
      <c r="D64" s="65" t="s">
        <v>79</v>
      </c>
      <c r="E64" s="65" t="s">
        <v>79</v>
      </c>
      <c r="F64" s="65" t="s">
        <v>79</v>
      </c>
      <c r="G64" s="65" t="s">
        <v>79</v>
      </c>
      <c r="H64" s="66" t="s">
        <v>79</v>
      </c>
      <c r="I64" s="9" t="s">
        <v>33</v>
      </c>
      <c r="J64" s="28"/>
      <c r="K64" s="28"/>
      <c r="L64" s="29">
        <f t="shared" ref="L64:L68" si="2">(IF(I64="SUFICIENTE",1/2,IF(I64="NOTABLE",3/4,IF(I64="EXCELENTE",1,0)))/$K$62)*3</f>
        <v>0.25</v>
      </c>
      <c r="M64" s="24"/>
      <c r="N64" s="24"/>
      <c r="O64" s="49"/>
      <c r="P64" s="24"/>
      <c r="Q64" s="24"/>
    </row>
    <row r="65" spans="1:17" ht="42" customHeight="1" thickBot="1" x14ac:dyDescent="0.3">
      <c r="A65" s="64" t="s">
        <v>80</v>
      </c>
      <c r="B65" s="65" t="s">
        <v>80</v>
      </c>
      <c r="C65" s="65" t="s">
        <v>80</v>
      </c>
      <c r="D65" s="65" t="s">
        <v>80</v>
      </c>
      <c r="E65" s="65" t="s">
        <v>80</v>
      </c>
      <c r="F65" s="65" t="s">
        <v>80</v>
      </c>
      <c r="G65" s="65" t="s">
        <v>80</v>
      </c>
      <c r="H65" s="66" t="s">
        <v>80</v>
      </c>
      <c r="I65" s="9" t="s">
        <v>33</v>
      </c>
      <c r="J65" s="28"/>
      <c r="K65" s="28"/>
      <c r="L65" s="29">
        <f t="shared" si="2"/>
        <v>0.25</v>
      </c>
      <c r="M65" s="24"/>
      <c r="N65" s="24"/>
      <c r="O65" s="49"/>
      <c r="P65" s="24"/>
      <c r="Q65" s="24"/>
    </row>
    <row r="66" spans="1:17" ht="33" customHeight="1" thickBot="1" x14ac:dyDescent="0.3">
      <c r="A66" s="64" t="s">
        <v>81</v>
      </c>
      <c r="B66" s="65" t="s">
        <v>81</v>
      </c>
      <c r="C66" s="65" t="s">
        <v>81</v>
      </c>
      <c r="D66" s="65" t="s">
        <v>81</v>
      </c>
      <c r="E66" s="65" t="s">
        <v>81</v>
      </c>
      <c r="F66" s="65" t="s">
        <v>81</v>
      </c>
      <c r="G66" s="65" t="s">
        <v>81</v>
      </c>
      <c r="H66" s="66" t="s">
        <v>81</v>
      </c>
      <c r="I66" s="9" t="s">
        <v>33</v>
      </c>
      <c r="J66" s="28"/>
      <c r="K66" s="28"/>
      <c r="L66" s="29">
        <f t="shared" si="2"/>
        <v>0.25</v>
      </c>
      <c r="M66" s="24"/>
      <c r="N66" s="24"/>
      <c r="O66" s="49"/>
      <c r="P66" s="24"/>
      <c r="Q66" s="24"/>
    </row>
    <row r="67" spans="1:17" ht="30.75" customHeight="1" thickBot="1" x14ac:dyDescent="0.3">
      <c r="A67" s="64" t="s">
        <v>82</v>
      </c>
      <c r="B67" s="65" t="s">
        <v>82</v>
      </c>
      <c r="C67" s="65" t="s">
        <v>82</v>
      </c>
      <c r="D67" s="65" t="s">
        <v>82</v>
      </c>
      <c r="E67" s="65" t="s">
        <v>82</v>
      </c>
      <c r="F67" s="65" t="s">
        <v>82</v>
      </c>
      <c r="G67" s="65" t="s">
        <v>82</v>
      </c>
      <c r="H67" s="66" t="s">
        <v>82</v>
      </c>
      <c r="I67" s="9" t="s">
        <v>33</v>
      </c>
      <c r="J67" s="28"/>
      <c r="K67" s="28"/>
      <c r="L67" s="29">
        <f t="shared" si="2"/>
        <v>0.25</v>
      </c>
      <c r="M67" s="24"/>
      <c r="N67" s="24"/>
      <c r="O67" s="49"/>
      <c r="P67" s="24"/>
      <c r="Q67" s="24"/>
    </row>
    <row r="68" spans="1:17" ht="40.5" customHeight="1" thickBot="1" x14ac:dyDescent="0.3">
      <c r="A68" s="64" t="s">
        <v>83</v>
      </c>
      <c r="B68" s="65" t="s">
        <v>83</v>
      </c>
      <c r="C68" s="65" t="s">
        <v>83</v>
      </c>
      <c r="D68" s="65" t="s">
        <v>83</v>
      </c>
      <c r="E68" s="65" t="s">
        <v>83</v>
      </c>
      <c r="F68" s="65" t="s">
        <v>83</v>
      </c>
      <c r="G68" s="65" t="s">
        <v>83</v>
      </c>
      <c r="H68" s="66" t="s">
        <v>83</v>
      </c>
      <c r="I68" s="9" t="s">
        <v>33</v>
      </c>
      <c r="J68" s="28"/>
      <c r="K68" s="28"/>
      <c r="L68" s="29">
        <f t="shared" si="2"/>
        <v>0.25</v>
      </c>
      <c r="M68" s="24"/>
      <c r="N68" s="24"/>
      <c r="O68" s="49"/>
      <c r="P68" s="24"/>
      <c r="Q68" s="24"/>
    </row>
    <row r="69" spans="1:17" ht="40.5" customHeight="1" thickBot="1" x14ac:dyDescent="0.3">
      <c r="A69" s="73" t="s">
        <v>54</v>
      </c>
      <c r="B69" s="74"/>
      <c r="C69" s="74"/>
      <c r="D69" s="74"/>
      <c r="E69" s="74"/>
      <c r="F69" s="74"/>
      <c r="G69" s="74"/>
      <c r="H69" s="74"/>
      <c r="I69" s="74"/>
      <c r="J69" s="24"/>
      <c r="K69" s="24">
        <f>4-COUNTIF(I70:I73,"NO VALORADO")</f>
        <v>4</v>
      </c>
      <c r="L69" s="35">
        <f>SUM(L70:L73)</f>
        <v>1.5</v>
      </c>
      <c r="M69" s="24"/>
      <c r="N69" s="24"/>
      <c r="O69" s="50"/>
      <c r="P69" s="24"/>
      <c r="Q69" s="24"/>
    </row>
    <row r="70" spans="1:17" ht="33.75" customHeight="1" thickBot="1" x14ac:dyDescent="0.3">
      <c r="A70" s="64" t="s">
        <v>84</v>
      </c>
      <c r="B70" s="65" t="s">
        <v>84</v>
      </c>
      <c r="C70" s="65" t="s">
        <v>84</v>
      </c>
      <c r="D70" s="65" t="s">
        <v>84</v>
      </c>
      <c r="E70" s="65" t="s">
        <v>84</v>
      </c>
      <c r="F70" s="65" t="s">
        <v>84</v>
      </c>
      <c r="G70" s="65" t="s">
        <v>84</v>
      </c>
      <c r="H70" s="66" t="s">
        <v>84</v>
      </c>
      <c r="I70" s="8" t="s">
        <v>33</v>
      </c>
      <c r="J70" s="28"/>
      <c r="K70" s="28"/>
      <c r="L70" s="29">
        <f>(IF(I70="SUFICIENTE",1/2,IF(I70="NOTABLE",3/4,IF(I70="EXCELENTE",1,0)))/$K$69)*3</f>
        <v>0.375</v>
      </c>
      <c r="M70" s="24"/>
      <c r="N70" s="24"/>
      <c r="O70" s="49"/>
      <c r="P70" s="24"/>
      <c r="Q70" s="24"/>
    </row>
    <row r="71" spans="1:17" ht="38.25" customHeight="1" thickBot="1" x14ac:dyDescent="0.3">
      <c r="A71" s="64" t="s">
        <v>85</v>
      </c>
      <c r="B71" s="65" t="s">
        <v>85</v>
      </c>
      <c r="C71" s="65" t="s">
        <v>85</v>
      </c>
      <c r="D71" s="65" t="s">
        <v>85</v>
      </c>
      <c r="E71" s="65" t="s">
        <v>85</v>
      </c>
      <c r="F71" s="65" t="s">
        <v>85</v>
      </c>
      <c r="G71" s="65" t="s">
        <v>85</v>
      </c>
      <c r="H71" s="66" t="s">
        <v>85</v>
      </c>
      <c r="I71" s="9" t="s">
        <v>33</v>
      </c>
      <c r="J71" s="28"/>
      <c r="K71" s="28"/>
      <c r="L71" s="29">
        <f t="shared" ref="L71:L72" si="3">(IF(I71="SUFICIENTE",1/2,IF(I71="NOTABLE",3/4,IF(I71="EXCELENTE",1,0)))/$K$69)*3</f>
        <v>0.375</v>
      </c>
      <c r="M71" s="24"/>
      <c r="N71" s="24"/>
      <c r="O71" s="49"/>
      <c r="P71" s="24"/>
      <c r="Q71" s="24"/>
    </row>
    <row r="72" spans="1:17" ht="33.75" customHeight="1" thickBot="1" x14ac:dyDescent="0.3">
      <c r="A72" s="64" t="s">
        <v>86</v>
      </c>
      <c r="B72" s="65" t="s">
        <v>86</v>
      </c>
      <c r="C72" s="65" t="s">
        <v>86</v>
      </c>
      <c r="D72" s="65" t="s">
        <v>86</v>
      </c>
      <c r="E72" s="65" t="s">
        <v>86</v>
      </c>
      <c r="F72" s="65" t="s">
        <v>86</v>
      </c>
      <c r="G72" s="65" t="s">
        <v>86</v>
      </c>
      <c r="H72" s="66" t="s">
        <v>86</v>
      </c>
      <c r="I72" s="9" t="s">
        <v>33</v>
      </c>
      <c r="J72" s="28"/>
      <c r="K72" s="28"/>
      <c r="L72" s="29">
        <f t="shared" si="3"/>
        <v>0.375</v>
      </c>
      <c r="M72" s="24"/>
      <c r="N72" s="24"/>
      <c r="O72" s="49"/>
      <c r="P72" s="24"/>
      <c r="Q72" s="24"/>
    </row>
    <row r="73" spans="1:17" ht="33.75" customHeight="1" thickBot="1" x14ac:dyDescent="0.3">
      <c r="A73" s="64" t="s">
        <v>87</v>
      </c>
      <c r="B73" s="65" t="s">
        <v>87</v>
      </c>
      <c r="C73" s="65" t="s">
        <v>87</v>
      </c>
      <c r="D73" s="65" t="s">
        <v>87</v>
      </c>
      <c r="E73" s="65" t="s">
        <v>87</v>
      </c>
      <c r="F73" s="65" t="s">
        <v>87</v>
      </c>
      <c r="G73" s="65" t="s">
        <v>87</v>
      </c>
      <c r="H73" s="66" t="s">
        <v>87</v>
      </c>
      <c r="I73" s="9" t="s">
        <v>33</v>
      </c>
      <c r="J73" s="28"/>
      <c r="K73" s="28"/>
      <c r="L73" s="29">
        <f>(IF(I73="SUFICIENTE",1/2,IF(I73="NOTABLE",3/4,IF(I73="EXCELENTE",1,0)))/$K$69)*3</f>
        <v>0.375</v>
      </c>
      <c r="M73" s="24"/>
      <c r="N73" s="24"/>
      <c r="O73" s="49"/>
      <c r="P73" s="24"/>
      <c r="Q73" s="24"/>
    </row>
    <row r="74" spans="1:17" ht="11.25" customHeight="1" x14ac:dyDescent="0.25">
      <c r="A74" s="21"/>
      <c r="B74" s="22"/>
      <c r="C74" s="22"/>
      <c r="D74" s="22"/>
      <c r="E74" s="22"/>
      <c r="F74" s="22"/>
      <c r="G74" s="22"/>
      <c r="H74" s="22"/>
      <c r="I74" s="38"/>
      <c r="J74" s="28"/>
      <c r="K74" s="28"/>
      <c r="L74" s="29"/>
      <c r="M74" s="24"/>
      <c r="N74" s="24"/>
      <c r="O74" s="43"/>
      <c r="P74" s="24"/>
      <c r="Q74" s="24"/>
    </row>
    <row r="75" spans="1:17" ht="57" customHeight="1" x14ac:dyDescent="0.25">
      <c r="A75" s="73" t="s">
        <v>55</v>
      </c>
      <c r="B75" s="74"/>
      <c r="C75" s="74"/>
      <c r="D75" s="74"/>
      <c r="E75" s="74"/>
      <c r="F75" s="74"/>
      <c r="G75" s="74"/>
      <c r="H75" s="74"/>
      <c r="I75" s="74"/>
      <c r="J75" s="28"/>
      <c r="K75" s="24">
        <f>4-COUNTIF(I76:I79,"NO VALORADO")</f>
        <v>4</v>
      </c>
      <c r="L75" s="35">
        <f>SUM(L76:L79)</f>
        <v>1.5</v>
      </c>
      <c r="M75" s="24"/>
      <c r="N75" s="24"/>
      <c r="O75" s="50"/>
      <c r="P75" s="24"/>
      <c r="Q75" s="24"/>
    </row>
    <row r="76" spans="1:17" ht="32.25" customHeight="1" thickBot="1" x14ac:dyDescent="0.3">
      <c r="A76" s="64" t="s">
        <v>88</v>
      </c>
      <c r="B76" s="65" t="s">
        <v>88</v>
      </c>
      <c r="C76" s="65" t="s">
        <v>88</v>
      </c>
      <c r="D76" s="65" t="s">
        <v>88</v>
      </c>
      <c r="E76" s="65" t="s">
        <v>88</v>
      </c>
      <c r="F76" s="65" t="s">
        <v>88</v>
      </c>
      <c r="G76" s="65" t="s">
        <v>88</v>
      </c>
      <c r="H76" s="66" t="s">
        <v>88</v>
      </c>
      <c r="I76" s="9" t="s">
        <v>33</v>
      </c>
      <c r="J76" s="28"/>
      <c r="K76" s="28"/>
      <c r="L76" s="29">
        <f>(IF(I76="SUFICIENTE",1/2,IF(I76="NOTABLE",3/4,IF(I76="EXCELENTE",1,0)))/$K$75)*3</f>
        <v>0.375</v>
      </c>
      <c r="M76" s="24"/>
      <c r="N76" s="24"/>
      <c r="O76" s="49"/>
      <c r="P76" s="24"/>
      <c r="Q76" s="24"/>
    </row>
    <row r="77" spans="1:17" ht="34.5" customHeight="1" thickBot="1" x14ac:dyDescent="0.3">
      <c r="A77" s="64" t="s">
        <v>89</v>
      </c>
      <c r="B77" s="65" t="s">
        <v>89</v>
      </c>
      <c r="C77" s="65" t="s">
        <v>89</v>
      </c>
      <c r="D77" s="65" t="s">
        <v>89</v>
      </c>
      <c r="E77" s="65" t="s">
        <v>89</v>
      </c>
      <c r="F77" s="65" t="s">
        <v>89</v>
      </c>
      <c r="G77" s="65" t="s">
        <v>89</v>
      </c>
      <c r="H77" s="66" t="s">
        <v>89</v>
      </c>
      <c r="I77" s="9" t="s">
        <v>33</v>
      </c>
      <c r="J77" s="28"/>
      <c r="K77" s="28"/>
      <c r="L77" s="29">
        <f t="shared" ref="L77:L79" si="4">(IF(I77="SUFICIENTE",1/2,IF(I77="NOTABLE",3/4,IF(I77="EXCELENTE",1,0)))/$K$75)*3</f>
        <v>0.375</v>
      </c>
      <c r="M77" s="24"/>
      <c r="N77" s="24"/>
      <c r="O77" s="49"/>
      <c r="P77" s="24"/>
      <c r="Q77" s="24"/>
    </row>
    <row r="78" spans="1:17" ht="52.5" customHeight="1" thickBot="1" x14ac:dyDescent="0.3">
      <c r="A78" s="64" t="s">
        <v>90</v>
      </c>
      <c r="B78" s="65" t="s">
        <v>90</v>
      </c>
      <c r="C78" s="65" t="s">
        <v>90</v>
      </c>
      <c r="D78" s="65" t="s">
        <v>90</v>
      </c>
      <c r="E78" s="65" t="s">
        <v>90</v>
      </c>
      <c r="F78" s="65" t="s">
        <v>90</v>
      </c>
      <c r="G78" s="65" t="s">
        <v>90</v>
      </c>
      <c r="H78" s="66" t="s">
        <v>90</v>
      </c>
      <c r="I78" s="9" t="s">
        <v>33</v>
      </c>
      <c r="J78" s="28"/>
      <c r="K78" s="28"/>
      <c r="L78" s="29">
        <f t="shared" si="4"/>
        <v>0.375</v>
      </c>
      <c r="M78" s="24"/>
      <c r="N78" s="24"/>
      <c r="O78" s="49"/>
      <c r="P78" s="24"/>
      <c r="Q78" s="24"/>
    </row>
    <row r="79" spans="1:17" ht="44.25" customHeight="1" thickBot="1" x14ac:dyDescent="0.3">
      <c r="A79" s="64" t="s">
        <v>91</v>
      </c>
      <c r="B79" s="65" t="s">
        <v>91</v>
      </c>
      <c r="C79" s="65" t="s">
        <v>91</v>
      </c>
      <c r="D79" s="65" t="s">
        <v>91</v>
      </c>
      <c r="E79" s="65" t="s">
        <v>91</v>
      </c>
      <c r="F79" s="65" t="s">
        <v>91</v>
      </c>
      <c r="G79" s="65" t="s">
        <v>91</v>
      </c>
      <c r="H79" s="66" t="s">
        <v>91</v>
      </c>
      <c r="I79" s="9" t="s">
        <v>33</v>
      </c>
      <c r="J79" s="28"/>
      <c r="K79" s="28"/>
      <c r="L79" s="29">
        <f t="shared" si="4"/>
        <v>0.375</v>
      </c>
      <c r="M79" s="24"/>
      <c r="N79" s="24"/>
      <c r="O79" s="49"/>
      <c r="P79" s="24"/>
      <c r="Q79" s="24"/>
    </row>
    <row r="80" spans="1:17" ht="39" customHeight="1" thickBot="1" x14ac:dyDescent="0.3">
      <c r="A80" s="62" t="s">
        <v>56</v>
      </c>
      <c r="B80" s="63"/>
      <c r="C80" s="63"/>
      <c r="D80" s="63"/>
      <c r="E80" s="63"/>
      <c r="F80" s="63"/>
      <c r="G80" s="63"/>
      <c r="H80" s="63"/>
      <c r="I80" s="63"/>
      <c r="J80" s="24"/>
      <c r="K80" s="24">
        <f>2-COUNTIF(I81:I82,"NO VALORADO")</f>
        <v>2</v>
      </c>
      <c r="L80" s="35">
        <f>SUM(L81:L82)</f>
        <v>0.5</v>
      </c>
      <c r="M80" s="24"/>
      <c r="N80" s="24"/>
      <c r="O80" s="50"/>
      <c r="P80" s="24"/>
      <c r="Q80" s="24"/>
    </row>
    <row r="81" spans="1:17" ht="36.75" customHeight="1" thickBot="1" x14ac:dyDescent="0.3">
      <c r="A81" s="64" t="s">
        <v>92</v>
      </c>
      <c r="B81" s="65" t="s">
        <v>92</v>
      </c>
      <c r="C81" s="65" t="s">
        <v>92</v>
      </c>
      <c r="D81" s="65" t="s">
        <v>92</v>
      </c>
      <c r="E81" s="65" t="s">
        <v>92</v>
      </c>
      <c r="F81" s="65" t="s">
        <v>92</v>
      </c>
      <c r="G81" s="65" t="s">
        <v>92</v>
      </c>
      <c r="H81" s="66" t="s">
        <v>92</v>
      </c>
      <c r="I81" s="8" t="s">
        <v>33</v>
      </c>
      <c r="J81" s="28"/>
      <c r="K81" s="28"/>
      <c r="L81" s="29">
        <f>(IF(I81="SUFICIENTE",1/2,IF(I81="NOTABLE",3/4,IF(I81="EXCELENTE",1,0)))/$K$80)*1</f>
        <v>0.25</v>
      </c>
      <c r="M81" s="24"/>
      <c r="N81" s="24"/>
      <c r="O81" s="49"/>
      <c r="P81" s="24"/>
      <c r="Q81" s="24"/>
    </row>
    <row r="82" spans="1:17" ht="33.75" customHeight="1" thickBot="1" x14ac:dyDescent="0.3">
      <c r="A82" s="64" t="s">
        <v>93</v>
      </c>
      <c r="B82" s="65" t="s">
        <v>93</v>
      </c>
      <c r="C82" s="65" t="s">
        <v>93</v>
      </c>
      <c r="D82" s="65" t="s">
        <v>93</v>
      </c>
      <c r="E82" s="65" t="s">
        <v>93</v>
      </c>
      <c r="F82" s="65" t="s">
        <v>93</v>
      </c>
      <c r="G82" s="65" t="s">
        <v>93</v>
      </c>
      <c r="H82" s="66" t="s">
        <v>93</v>
      </c>
      <c r="I82" s="9" t="s">
        <v>33</v>
      </c>
      <c r="J82" s="28"/>
      <c r="K82" s="28"/>
      <c r="L82" s="29">
        <f>(IF(I82="SUFICIENTE",1/2,IF(I82="NOTABLE",3/4,IF(I82="EXCELENTE",1,0)))/$K$80)*1</f>
        <v>0.25</v>
      </c>
      <c r="M82" s="24"/>
      <c r="N82" s="24"/>
      <c r="O82" s="49"/>
      <c r="P82" s="24"/>
      <c r="Q82" s="24"/>
    </row>
    <row r="83" spans="1:17" ht="48.75" customHeight="1" thickBot="1" x14ac:dyDescent="0.3">
      <c r="A83" s="60" t="s">
        <v>50</v>
      </c>
      <c r="B83" s="61"/>
      <c r="C83" s="61"/>
      <c r="D83" s="61"/>
      <c r="E83" s="61"/>
      <c r="F83" s="61"/>
      <c r="G83" s="61"/>
      <c r="H83" s="61"/>
      <c r="I83" s="61"/>
      <c r="J83" s="28"/>
      <c r="K83" s="28"/>
      <c r="L83" s="29"/>
      <c r="M83" s="24"/>
      <c r="N83" s="24"/>
      <c r="O83" s="47"/>
      <c r="P83" s="24"/>
      <c r="Q83" s="24"/>
    </row>
    <row r="84" spans="1:17" ht="36" customHeight="1" thickBot="1" x14ac:dyDescent="0.3">
      <c r="A84" s="62" t="s">
        <v>57</v>
      </c>
      <c r="B84" s="63"/>
      <c r="C84" s="63"/>
      <c r="D84" s="63"/>
      <c r="E84" s="63"/>
      <c r="F84" s="63"/>
      <c r="G84" s="63"/>
      <c r="H84" s="63"/>
      <c r="I84" s="63"/>
      <c r="J84" s="28"/>
      <c r="K84" s="24">
        <f>2-COUNTIF(I85:I86,"NO VALORADO")</f>
        <v>2</v>
      </c>
      <c r="L84" s="35">
        <f>SUM(L85:L86)</f>
        <v>0.75</v>
      </c>
      <c r="M84" s="24"/>
      <c r="N84" s="24"/>
      <c r="O84" s="50"/>
      <c r="P84" s="24"/>
      <c r="Q84" s="24"/>
    </row>
    <row r="85" spans="1:17" ht="57" customHeight="1" thickBot="1" x14ac:dyDescent="0.3">
      <c r="A85" s="64" t="s">
        <v>94</v>
      </c>
      <c r="B85" s="65" t="s">
        <v>94</v>
      </c>
      <c r="C85" s="65" t="s">
        <v>94</v>
      </c>
      <c r="D85" s="65" t="s">
        <v>94</v>
      </c>
      <c r="E85" s="65" t="s">
        <v>94</v>
      </c>
      <c r="F85" s="65" t="s">
        <v>94</v>
      </c>
      <c r="G85" s="65" t="s">
        <v>94</v>
      </c>
      <c r="H85" s="66" t="s">
        <v>94</v>
      </c>
      <c r="I85" s="9" t="s">
        <v>33</v>
      </c>
      <c r="J85" s="28"/>
      <c r="K85" s="28"/>
      <c r="L85" s="29">
        <f>(IF(I85="SUFICIENTE",1/2,IF(I85="NOTABLE",3/4,IF(I85="EXCELENTE",1,0)))/$K$84)*1.5</f>
        <v>0.375</v>
      </c>
      <c r="M85" s="24"/>
      <c r="N85" s="24"/>
      <c r="O85" s="49"/>
      <c r="P85" s="24"/>
      <c r="Q85" s="24"/>
    </row>
    <row r="86" spans="1:17" ht="57" customHeight="1" thickBot="1" x14ac:dyDescent="0.3">
      <c r="A86" s="64" t="s">
        <v>95</v>
      </c>
      <c r="B86" s="65" t="s">
        <v>95</v>
      </c>
      <c r="C86" s="65" t="s">
        <v>95</v>
      </c>
      <c r="D86" s="65" t="s">
        <v>95</v>
      </c>
      <c r="E86" s="65" t="s">
        <v>95</v>
      </c>
      <c r="F86" s="65" t="s">
        <v>95</v>
      </c>
      <c r="G86" s="65" t="s">
        <v>95</v>
      </c>
      <c r="H86" s="66" t="s">
        <v>95</v>
      </c>
      <c r="I86" s="9" t="s">
        <v>33</v>
      </c>
      <c r="J86" s="28"/>
      <c r="K86" s="28"/>
      <c r="L86" s="29">
        <f>(IF(I86="SUFICIENTE",1/2,IF(I86="NOTABLE",3/4,IF(I86="EXCELENTE",1,0)))/$K$84)*1.5</f>
        <v>0.375</v>
      </c>
      <c r="M86" s="24"/>
      <c r="N86" s="24"/>
      <c r="O86" s="49"/>
      <c r="P86" s="24"/>
      <c r="Q86" s="24"/>
    </row>
    <row r="87" spans="1:17" ht="57" customHeight="1" thickBot="1" x14ac:dyDescent="0.3">
      <c r="A87" s="62" t="s">
        <v>58</v>
      </c>
      <c r="B87" s="63"/>
      <c r="C87" s="63"/>
      <c r="D87" s="63"/>
      <c r="E87" s="63"/>
      <c r="F87" s="63"/>
      <c r="G87" s="63"/>
      <c r="H87" s="63"/>
      <c r="I87" s="63"/>
      <c r="J87" s="28"/>
      <c r="K87" s="24">
        <f>4-COUNTIF(I88:I91,"NO VALORADO")</f>
        <v>4</v>
      </c>
      <c r="L87" s="35">
        <f>SUM(L88:L91)</f>
        <v>1</v>
      </c>
      <c r="M87" s="24"/>
      <c r="N87" s="24"/>
      <c r="O87" s="50"/>
      <c r="P87" s="24"/>
      <c r="Q87" s="24"/>
    </row>
    <row r="88" spans="1:17" ht="57" customHeight="1" thickBot="1" x14ac:dyDescent="0.3">
      <c r="A88" s="64" t="s">
        <v>96</v>
      </c>
      <c r="B88" s="65" t="s">
        <v>96</v>
      </c>
      <c r="C88" s="65" t="s">
        <v>96</v>
      </c>
      <c r="D88" s="65" t="s">
        <v>96</v>
      </c>
      <c r="E88" s="65" t="s">
        <v>96</v>
      </c>
      <c r="F88" s="65" t="s">
        <v>96</v>
      </c>
      <c r="G88" s="65" t="s">
        <v>96</v>
      </c>
      <c r="H88" s="66" t="s">
        <v>96</v>
      </c>
      <c r="I88" s="9" t="s">
        <v>33</v>
      </c>
      <c r="J88" s="28"/>
      <c r="K88" s="28"/>
      <c r="L88" s="29">
        <f>(IF(I88="SUFICIENTE",1/2,IF(I88="NOTABLE",3/4,IF(I88="EXCELENTE",1,0)))/$K$87)*2</f>
        <v>0.25</v>
      </c>
      <c r="M88" s="24"/>
      <c r="N88" s="24"/>
      <c r="O88" s="49"/>
      <c r="P88" s="24"/>
      <c r="Q88" s="24"/>
    </row>
    <row r="89" spans="1:17" ht="57" customHeight="1" thickBot="1" x14ac:dyDescent="0.3">
      <c r="A89" s="64" t="s">
        <v>97</v>
      </c>
      <c r="B89" s="65" t="s">
        <v>97</v>
      </c>
      <c r="C89" s="65" t="s">
        <v>97</v>
      </c>
      <c r="D89" s="65" t="s">
        <v>97</v>
      </c>
      <c r="E89" s="65" t="s">
        <v>97</v>
      </c>
      <c r="F89" s="65" t="s">
        <v>97</v>
      </c>
      <c r="G89" s="65" t="s">
        <v>97</v>
      </c>
      <c r="H89" s="66" t="s">
        <v>97</v>
      </c>
      <c r="I89" s="9" t="s">
        <v>33</v>
      </c>
      <c r="J89" s="28"/>
      <c r="K89" s="28"/>
      <c r="L89" s="29">
        <f t="shared" ref="L89" si="5">(IF(I89="SUFICIENTE",1/2,IF(I89="NOTABLE",3/4,IF(I89="EXCELENTE",1,0)))/$K$87)*2</f>
        <v>0.25</v>
      </c>
      <c r="M89" s="24"/>
      <c r="N89" s="24"/>
      <c r="O89" s="49"/>
      <c r="P89" s="24"/>
      <c r="Q89" s="24"/>
    </row>
    <row r="90" spans="1:17" ht="57" customHeight="1" thickBot="1" x14ac:dyDescent="0.3">
      <c r="A90" s="64" t="s">
        <v>98</v>
      </c>
      <c r="B90" s="65" t="s">
        <v>98</v>
      </c>
      <c r="C90" s="65" t="s">
        <v>98</v>
      </c>
      <c r="D90" s="65" t="s">
        <v>98</v>
      </c>
      <c r="E90" s="65" t="s">
        <v>98</v>
      </c>
      <c r="F90" s="65" t="s">
        <v>98</v>
      </c>
      <c r="G90" s="65" t="s">
        <v>98</v>
      </c>
      <c r="H90" s="66" t="s">
        <v>98</v>
      </c>
      <c r="I90" s="9" t="s">
        <v>33</v>
      </c>
      <c r="J90" s="28"/>
      <c r="K90" s="28"/>
      <c r="L90" s="29">
        <f>(IF(I90="SUFICIENTE",1/2,IF(I90="NOTABLE",3/4,IF(I90="EXCELENTE",1,0)))/$K$87)*2</f>
        <v>0.25</v>
      </c>
      <c r="M90" s="24"/>
      <c r="N90" s="24"/>
      <c r="O90" s="49"/>
      <c r="P90" s="24"/>
      <c r="Q90" s="24"/>
    </row>
    <row r="91" spans="1:17" ht="57" customHeight="1" thickBot="1" x14ac:dyDescent="0.3">
      <c r="A91" s="64" t="s">
        <v>99</v>
      </c>
      <c r="B91" s="65" t="s">
        <v>99</v>
      </c>
      <c r="C91" s="65" t="s">
        <v>99</v>
      </c>
      <c r="D91" s="65" t="s">
        <v>99</v>
      </c>
      <c r="E91" s="65" t="s">
        <v>99</v>
      </c>
      <c r="F91" s="65" t="s">
        <v>99</v>
      </c>
      <c r="G91" s="65" t="s">
        <v>99</v>
      </c>
      <c r="H91" s="66" t="s">
        <v>99</v>
      </c>
      <c r="I91" s="9" t="s">
        <v>33</v>
      </c>
      <c r="J91" s="28"/>
      <c r="K91" s="28"/>
      <c r="L91" s="29">
        <f>(IF(I91="SUFICIENTE",1/2,IF(I91="NOTABLE",3/4,IF(I91="EXCELENTE",1,0)))/$K$87)*2</f>
        <v>0.25</v>
      </c>
      <c r="M91" s="24"/>
      <c r="N91" s="24"/>
      <c r="O91" s="49"/>
      <c r="P91" s="24"/>
      <c r="Q91" s="24"/>
    </row>
    <row r="92" spans="1:17" ht="57" customHeight="1" thickBot="1" x14ac:dyDescent="0.3">
      <c r="A92" s="62" t="s">
        <v>59</v>
      </c>
      <c r="B92" s="63"/>
      <c r="C92" s="63"/>
      <c r="D92" s="63"/>
      <c r="E92" s="63"/>
      <c r="F92" s="63"/>
      <c r="G92" s="63"/>
      <c r="H92" s="63"/>
      <c r="I92" s="63"/>
      <c r="J92" s="28"/>
      <c r="K92" s="24">
        <f>4-COUNTIF(I93:I96,"NO VALORADO")</f>
        <v>4</v>
      </c>
      <c r="L92" s="35">
        <f>SUM(L93:L96)</f>
        <v>0.75</v>
      </c>
      <c r="M92" s="24"/>
      <c r="N92" s="24"/>
      <c r="O92" s="47"/>
      <c r="P92" s="24"/>
      <c r="Q92" s="24"/>
    </row>
    <row r="93" spans="1:17" ht="42.75" customHeight="1" thickBot="1" x14ac:dyDescent="0.3">
      <c r="A93" s="106" t="s">
        <v>100</v>
      </c>
      <c r="B93" s="107" t="s">
        <v>100</v>
      </c>
      <c r="C93" s="107" t="s">
        <v>100</v>
      </c>
      <c r="D93" s="107" t="s">
        <v>100</v>
      </c>
      <c r="E93" s="107" t="s">
        <v>100</v>
      </c>
      <c r="F93" s="107" t="s">
        <v>100</v>
      </c>
      <c r="G93" s="107" t="s">
        <v>100</v>
      </c>
      <c r="H93" s="108" t="s">
        <v>100</v>
      </c>
      <c r="I93" s="8" t="s">
        <v>33</v>
      </c>
      <c r="J93" s="28"/>
      <c r="K93" s="28"/>
      <c r="L93" s="29">
        <f>(IF(I93="SUFICIENTE",1/2,IF(I93="NOTABLE",3/4,IF(I93="EXCELENTE",1,0)))/$K$92)*1.5</f>
        <v>0.1875</v>
      </c>
      <c r="M93" s="24"/>
      <c r="N93" s="24"/>
      <c r="O93" s="49"/>
      <c r="P93" s="24"/>
      <c r="Q93" s="24"/>
    </row>
    <row r="94" spans="1:17" ht="39" customHeight="1" thickBot="1" x14ac:dyDescent="0.3">
      <c r="A94" s="64" t="s">
        <v>101</v>
      </c>
      <c r="B94" s="65" t="s">
        <v>101</v>
      </c>
      <c r="C94" s="65" t="s">
        <v>101</v>
      </c>
      <c r="D94" s="65" t="s">
        <v>101</v>
      </c>
      <c r="E94" s="65" t="s">
        <v>101</v>
      </c>
      <c r="F94" s="65" t="s">
        <v>101</v>
      </c>
      <c r="G94" s="65" t="s">
        <v>101</v>
      </c>
      <c r="H94" s="66" t="s">
        <v>101</v>
      </c>
      <c r="I94" s="9" t="s">
        <v>33</v>
      </c>
      <c r="J94" s="28"/>
      <c r="K94" s="28"/>
      <c r="L94" s="29">
        <f t="shared" ref="L94:L96" si="6">(IF(I94="SUFICIENTE",1/2,IF(I94="NOTABLE",3/4,IF(I94="EXCELENTE",1,0)))/$K$92)*1.5</f>
        <v>0.1875</v>
      </c>
      <c r="M94" s="24"/>
      <c r="N94" s="24"/>
      <c r="O94" s="49"/>
      <c r="P94" s="24"/>
      <c r="Q94" s="24"/>
    </row>
    <row r="95" spans="1:17" ht="39" customHeight="1" thickBot="1" x14ac:dyDescent="0.3">
      <c r="A95" s="64" t="s">
        <v>102</v>
      </c>
      <c r="B95" s="65" t="s">
        <v>102</v>
      </c>
      <c r="C95" s="65" t="s">
        <v>102</v>
      </c>
      <c r="D95" s="65" t="s">
        <v>102</v>
      </c>
      <c r="E95" s="65" t="s">
        <v>102</v>
      </c>
      <c r="F95" s="65" t="s">
        <v>102</v>
      </c>
      <c r="G95" s="65" t="s">
        <v>102</v>
      </c>
      <c r="H95" s="66" t="s">
        <v>102</v>
      </c>
      <c r="I95" s="20" t="s">
        <v>33</v>
      </c>
      <c r="J95" s="28"/>
      <c r="K95" s="24"/>
      <c r="L95" s="29">
        <f t="shared" si="6"/>
        <v>0.1875</v>
      </c>
      <c r="M95" s="24"/>
      <c r="N95" s="24"/>
      <c r="O95" s="49"/>
      <c r="P95" s="24"/>
      <c r="Q95" s="24"/>
    </row>
    <row r="96" spans="1:17" ht="39" customHeight="1" thickBot="1" x14ac:dyDescent="0.3">
      <c r="A96" s="64" t="s">
        <v>103</v>
      </c>
      <c r="B96" s="65" t="s">
        <v>103</v>
      </c>
      <c r="C96" s="65" t="s">
        <v>103</v>
      </c>
      <c r="D96" s="65" t="s">
        <v>103</v>
      </c>
      <c r="E96" s="65" t="s">
        <v>103</v>
      </c>
      <c r="F96" s="65" t="s">
        <v>103</v>
      </c>
      <c r="G96" s="65" t="s">
        <v>103</v>
      </c>
      <c r="H96" s="66" t="s">
        <v>103</v>
      </c>
      <c r="I96" s="51" t="s">
        <v>33</v>
      </c>
      <c r="J96" s="28"/>
      <c r="K96" s="24"/>
      <c r="L96" s="29">
        <f t="shared" si="6"/>
        <v>0.1875</v>
      </c>
      <c r="M96" s="24"/>
      <c r="N96" s="24"/>
      <c r="O96" s="49"/>
      <c r="P96" s="24"/>
      <c r="Q96" s="24"/>
    </row>
    <row r="97" spans="1:23" ht="77.25" customHeight="1" x14ac:dyDescent="0.25">
      <c r="A97" s="23"/>
      <c r="B97" s="22"/>
      <c r="C97" s="22"/>
      <c r="D97" s="22"/>
      <c r="E97" s="22"/>
      <c r="F97" s="22"/>
      <c r="G97" s="22"/>
      <c r="H97" s="22"/>
      <c r="I97" s="38"/>
      <c r="J97" s="24"/>
      <c r="K97" s="24"/>
      <c r="L97" s="25"/>
      <c r="M97" s="24"/>
      <c r="N97" s="24"/>
      <c r="O97" s="43"/>
      <c r="P97" s="24"/>
      <c r="Q97" s="24"/>
    </row>
    <row r="98" spans="1:23" ht="26.25" customHeight="1" x14ac:dyDescent="0.25">
      <c r="A98" s="109" t="s">
        <v>36</v>
      </c>
      <c r="B98" s="110"/>
      <c r="C98" s="110"/>
      <c r="D98" s="110"/>
      <c r="E98" s="110"/>
      <c r="F98" s="110"/>
      <c r="G98" s="110"/>
      <c r="H98" s="110"/>
      <c r="I98" s="110"/>
      <c r="J98" s="24"/>
      <c r="K98" s="24"/>
      <c r="L98" s="25"/>
      <c r="M98" s="24"/>
      <c r="N98" s="24"/>
      <c r="O98" s="43"/>
      <c r="P98" s="24"/>
      <c r="Q98" s="24"/>
    </row>
    <row r="99" spans="1:23" ht="241.5" customHeight="1" x14ac:dyDescent="0.25">
      <c r="A99" s="23"/>
      <c r="B99" s="22"/>
      <c r="C99" s="22"/>
      <c r="D99" s="22"/>
      <c r="E99" s="22"/>
      <c r="F99" s="22"/>
      <c r="G99" s="22"/>
      <c r="H99" s="22"/>
      <c r="I99" s="38"/>
      <c r="J99" s="24"/>
      <c r="K99" s="24"/>
      <c r="L99" s="25"/>
      <c r="M99" s="24"/>
      <c r="N99" s="24"/>
      <c r="O99" s="43"/>
      <c r="P99" s="24"/>
      <c r="Q99" s="24"/>
    </row>
    <row r="100" spans="1:23" ht="80.25" customHeight="1" x14ac:dyDescent="0.25">
      <c r="A100" s="23"/>
      <c r="B100" s="22"/>
      <c r="C100" s="22"/>
      <c r="D100" s="22"/>
      <c r="E100" s="22"/>
      <c r="F100" s="22"/>
      <c r="G100" s="22"/>
      <c r="H100" s="22"/>
      <c r="I100" s="38"/>
      <c r="J100" s="24"/>
      <c r="K100" s="24"/>
      <c r="L100" s="25"/>
      <c r="M100" s="24"/>
      <c r="N100" s="24"/>
      <c r="O100" s="41"/>
      <c r="P100" s="24"/>
      <c r="Q100" s="24"/>
    </row>
    <row r="101" spans="1:23" ht="45.75" customHeight="1" x14ac:dyDescent="0.25">
      <c r="A101" s="23"/>
      <c r="B101" s="22"/>
      <c r="C101" s="22"/>
      <c r="D101" s="22"/>
      <c r="E101" s="22"/>
      <c r="F101" s="22"/>
      <c r="G101" s="22"/>
      <c r="H101" s="22"/>
      <c r="I101" s="38"/>
      <c r="J101" s="24"/>
      <c r="K101" s="24"/>
      <c r="L101" s="25"/>
      <c r="M101" s="24"/>
      <c r="N101" s="24"/>
      <c r="O101" s="41"/>
      <c r="P101" s="24"/>
      <c r="Q101" s="24"/>
    </row>
    <row r="102" spans="1:23" ht="18.75" customHeight="1" x14ac:dyDescent="0.25">
      <c r="A102" s="115" t="s">
        <v>4</v>
      </c>
      <c r="B102" s="101"/>
      <c r="C102" s="101"/>
      <c r="D102" s="101"/>
      <c r="E102" s="101"/>
      <c r="F102" s="101"/>
      <c r="G102" s="101"/>
      <c r="H102" s="101"/>
      <c r="I102" s="101"/>
      <c r="J102" s="24"/>
      <c r="K102" s="24"/>
      <c r="L102" s="25"/>
      <c r="M102" s="24"/>
      <c r="N102" s="24"/>
      <c r="O102" s="41"/>
      <c r="P102" s="24"/>
      <c r="Q102" s="24"/>
    </row>
    <row r="103" spans="1:23" ht="40.5" customHeight="1" x14ac:dyDescent="0.25">
      <c r="J103" s="24"/>
      <c r="K103" s="24"/>
      <c r="L103" s="25"/>
      <c r="M103" s="24"/>
      <c r="N103" s="24"/>
      <c r="O103" s="41"/>
      <c r="P103" s="24"/>
      <c r="Q103" s="24"/>
    </row>
    <row r="104" spans="1:23" ht="18" customHeight="1" thickBot="1" x14ac:dyDescent="0.3">
      <c r="A104" s="111" t="s">
        <v>47</v>
      </c>
      <c r="B104" s="112"/>
      <c r="C104" s="112"/>
      <c r="D104" s="112"/>
      <c r="E104" s="112"/>
      <c r="F104" s="112"/>
      <c r="G104" s="112"/>
      <c r="H104" s="112"/>
      <c r="I104" s="112"/>
      <c r="J104" s="31"/>
      <c r="K104" s="31"/>
      <c r="L104" s="25"/>
      <c r="M104" s="24"/>
      <c r="N104" s="24"/>
      <c r="O104" s="41"/>
      <c r="P104" s="24"/>
      <c r="Q104" s="24"/>
    </row>
    <row r="105" spans="1:23" ht="42" customHeight="1" x14ac:dyDescent="0.25">
      <c r="A105" s="56" t="s">
        <v>48</v>
      </c>
      <c r="B105" s="57"/>
      <c r="C105" s="57"/>
      <c r="D105" s="57"/>
      <c r="E105" s="57"/>
      <c r="F105" s="57"/>
      <c r="G105" s="57"/>
      <c r="H105" s="57"/>
      <c r="I105" s="53">
        <f>IF(AND(I106&gt;=5,I107&gt;=2.5),SUM(I106:I107),"NO SUPERA ALGÚN CRITERIO")</f>
        <v>7.5</v>
      </c>
      <c r="J105" s="31"/>
      <c r="K105" s="31"/>
      <c r="L105" s="25"/>
      <c r="M105" s="24"/>
      <c r="N105" s="24"/>
      <c r="O105" s="41"/>
      <c r="P105" s="41"/>
      <c r="Q105" s="41"/>
      <c r="R105" s="41"/>
      <c r="S105" s="41"/>
      <c r="T105" s="41"/>
      <c r="U105" s="41"/>
      <c r="V105" s="41"/>
      <c r="W105" s="41"/>
    </row>
    <row r="106" spans="1:23" ht="32.25" customHeight="1" x14ac:dyDescent="0.25">
      <c r="A106" s="54" t="s">
        <v>51</v>
      </c>
      <c r="B106" s="55"/>
      <c r="C106" s="55"/>
      <c r="D106" s="55"/>
      <c r="E106" s="55"/>
      <c r="F106" s="55"/>
      <c r="G106" s="55"/>
      <c r="H106" s="55"/>
      <c r="I106" s="15">
        <f>TRUNC(L41,2)</f>
        <v>5</v>
      </c>
      <c r="J106" s="31"/>
      <c r="K106" s="31"/>
      <c r="L106" s="25"/>
      <c r="M106" s="24"/>
      <c r="N106" s="24"/>
      <c r="P106" s="24"/>
      <c r="Q106" s="24"/>
    </row>
    <row r="107" spans="1:23" ht="34.5" customHeight="1" thickBot="1" x14ac:dyDescent="0.3">
      <c r="A107" s="54" t="s">
        <v>52</v>
      </c>
      <c r="B107" s="55"/>
      <c r="C107" s="55"/>
      <c r="D107" s="55"/>
      <c r="E107" s="55"/>
      <c r="F107" s="55"/>
      <c r="G107" s="55"/>
      <c r="H107" s="55"/>
      <c r="I107" s="15">
        <f>TRUNC(L53,2)</f>
        <v>2.5</v>
      </c>
      <c r="J107" s="31"/>
      <c r="K107" s="31"/>
      <c r="L107" s="25"/>
      <c r="M107" s="24"/>
      <c r="N107" s="24"/>
      <c r="O107" s="52"/>
      <c r="P107" s="26"/>
      <c r="Q107" s="26"/>
      <c r="R107" s="1"/>
      <c r="S107" s="1"/>
      <c r="T107" s="1"/>
      <c r="U107" s="1"/>
      <c r="V107" s="1"/>
      <c r="W107" s="1"/>
    </row>
    <row r="108" spans="1:23" ht="46.5" customHeight="1" x14ac:dyDescent="0.25">
      <c r="A108" s="60" t="s">
        <v>49</v>
      </c>
      <c r="B108" s="61"/>
      <c r="C108" s="61"/>
      <c r="D108" s="61"/>
      <c r="E108" s="61"/>
      <c r="F108" s="61"/>
      <c r="G108" s="61"/>
      <c r="H108" s="61"/>
      <c r="I108" s="53">
        <f>IF(AND(I109&gt;=1.5,I110&gt;=1.5,I111&gt;=1.5,I112&gt;=0.5),SUM(I109:I112),"NO SUPERA ALGÚN CRITERIO")</f>
        <v>5</v>
      </c>
      <c r="J108" s="31"/>
      <c r="K108" s="31"/>
      <c r="L108" s="25"/>
      <c r="M108" s="24"/>
      <c r="N108" s="24"/>
      <c r="O108" s="58"/>
      <c r="P108" s="59"/>
      <c r="Q108" s="59"/>
      <c r="R108" s="59"/>
      <c r="S108" s="59"/>
      <c r="T108" s="59"/>
      <c r="U108" s="59"/>
      <c r="V108" s="59"/>
      <c r="W108" s="59"/>
    </row>
    <row r="109" spans="1:23" ht="33.75" customHeight="1" x14ac:dyDescent="0.25">
      <c r="A109" s="54" t="s">
        <v>53</v>
      </c>
      <c r="B109" s="55"/>
      <c r="C109" s="55"/>
      <c r="D109" s="55"/>
      <c r="E109" s="55"/>
      <c r="F109" s="55"/>
      <c r="G109" s="55"/>
      <c r="H109" s="55"/>
      <c r="I109" s="15">
        <f>TRUNC(L62,2)</f>
        <v>1.5</v>
      </c>
      <c r="J109" s="31"/>
      <c r="K109" s="31"/>
      <c r="L109" s="25"/>
      <c r="M109" s="24"/>
      <c r="N109" s="24"/>
      <c r="O109" s="52"/>
      <c r="P109" s="26"/>
      <c r="Q109" s="26"/>
      <c r="R109" s="1"/>
      <c r="S109" s="1"/>
      <c r="T109" s="1"/>
      <c r="U109" s="1"/>
      <c r="V109" s="1"/>
      <c r="W109" s="1"/>
    </row>
    <row r="110" spans="1:23" ht="30" customHeight="1" x14ac:dyDescent="0.25">
      <c r="A110" s="54" t="s">
        <v>54</v>
      </c>
      <c r="B110" s="55"/>
      <c r="C110" s="55"/>
      <c r="D110" s="55"/>
      <c r="E110" s="55"/>
      <c r="F110" s="55"/>
      <c r="G110" s="55"/>
      <c r="H110" s="55"/>
      <c r="I110" s="15">
        <f>TRUNC(L69,2)</f>
        <v>1.5</v>
      </c>
      <c r="J110" s="31"/>
      <c r="K110" s="31"/>
      <c r="L110" s="25"/>
      <c r="M110" s="24"/>
      <c r="N110" s="24"/>
      <c r="O110" s="41"/>
      <c r="P110" s="24"/>
      <c r="Q110" s="24"/>
    </row>
    <row r="111" spans="1:23" ht="31.5" customHeight="1" x14ac:dyDescent="0.25">
      <c r="A111" s="54" t="s">
        <v>55</v>
      </c>
      <c r="B111" s="55"/>
      <c r="C111" s="55"/>
      <c r="D111" s="55"/>
      <c r="E111" s="55"/>
      <c r="F111" s="55"/>
      <c r="G111" s="55"/>
      <c r="H111" s="55"/>
      <c r="I111" s="15">
        <f>TRUNC(L75,2)</f>
        <v>1.5</v>
      </c>
      <c r="J111" s="31"/>
      <c r="K111" s="31"/>
      <c r="L111" s="25"/>
      <c r="M111" s="24"/>
      <c r="N111" s="24"/>
      <c r="O111" s="41"/>
      <c r="P111" s="24"/>
      <c r="Q111" s="24"/>
    </row>
    <row r="112" spans="1:23" ht="52.5" customHeight="1" thickBot="1" x14ac:dyDescent="0.3">
      <c r="A112" s="54" t="s">
        <v>56</v>
      </c>
      <c r="B112" s="55"/>
      <c r="C112" s="55"/>
      <c r="D112" s="55"/>
      <c r="E112" s="55"/>
      <c r="F112" s="55"/>
      <c r="G112" s="55"/>
      <c r="H112" s="55"/>
      <c r="I112" s="15">
        <f>TRUNC(L80,2)</f>
        <v>0.5</v>
      </c>
      <c r="J112" s="31"/>
      <c r="K112" s="31"/>
      <c r="L112" s="25"/>
      <c r="M112" s="24"/>
      <c r="N112" s="26"/>
      <c r="O112" s="52"/>
      <c r="P112" s="26"/>
      <c r="Q112" s="26"/>
      <c r="R112" s="1"/>
      <c r="S112" s="1"/>
      <c r="T112" s="1"/>
      <c r="U112" s="1"/>
      <c r="V112" s="1"/>
      <c r="W112" s="1"/>
    </row>
    <row r="113" spans="1:23" ht="46.5" customHeight="1" x14ac:dyDescent="0.25">
      <c r="A113" s="60" t="s">
        <v>50</v>
      </c>
      <c r="B113" s="61"/>
      <c r="C113" s="61"/>
      <c r="D113" s="61"/>
      <c r="E113" s="61"/>
      <c r="F113" s="61"/>
      <c r="G113" s="61"/>
      <c r="H113" s="61"/>
      <c r="I113" s="53">
        <f>IF(AND(I114&gt;=0.75,I115&gt;=1,I116&gt;=0.75),SUM(I114:I116),"NO SUPERA ALGÚN CRITERIO")</f>
        <v>2.5</v>
      </c>
      <c r="J113" s="30"/>
      <c r="K113" s="30"/>
      <c r="L113" s="25"/>
      <c r="M113" s="24"/>
      <c r="N113" s="26"/>
      <c r="O113" s="58"/>
      <c r="P113" s="59"/>
      <c r="Q113" s="59"/>
      <c r="R113" s="59"/>
      <c r="S113" s="59"/>
      <c r="T113" s="59"/>
      <c r="U113" s="59"/>
      <c r="V113" s="59"/>
      <c r="W113" s="59"/>
    </row>
    <row r="114" spans="1:23" ht="45.75" customHeight="1" x14ac:dyDescent="0.25">
      <c r="A114" s="54" t="s">
        <v>57</v>
      </c>
      <c r="B114" s="55"/>
      <c r="C114" s="55"/>
      <c r="D114" s="55"/>
      <c r="E114" s="55"/>
      <c r="F114" s="55"/>
      <c r="G114" s="55"/>
      <c r="H114" s="55"/>
      <c r="I114" s="15">
        <f>TRUNC(L84,2)</f>
        <v>0.75</v>
      </c>
      <c r="J114" s="24"/>
      <c r="K114" s="24"/>
      <c r="L114" s="25"/>
      <c r="M114" s="24"/>
      <c r="N114" s="26"/>
      <c r="O114" s="52"/>
      <c r="P114" s="26"/>
      <c r="Q114" s="26"/>
      <c r="R114" s="1"/>
      <c r="S114" s="1"/>
      <c r="T114" s="1"/>
      <c r="U114" s="1"/>
      <c r="V114" s="1"/>
      <c r="W114" s="1"/>
    </row>
    <row r="115" spans="1:23" ht="45.75" customHeight="1" x14ac:dyDescent="0.25">
      <c r="A115" s="54" t="s">
        <v>58</v>
      </c>
      <c r="B115" s="55"/>
      <c r="C115" s="55"/>
      <c r="D115" s="55"/>
      <c r="E115" s="55"/>
      <c r="F115" s="55"/>
      <c r="G115" s="55"/>
      <c r="H115" s="55"/>
      <c r="I115" s="15">
        <f>TRUNC(L87,2)</f>
        <v>1</v>
      </c>
      <c r="J115" s="24"/>
      <c r="K115" s="24"/>
      <c r="L115" s="25"/>
      <c r="M115" s="24"/>
      <c r="N115" s="24"/>
      <c r="O115" s="41"/>
      <c r="P115" s="24"/>
      <c r="Q115" s="24"/>
    </row>
    <row r="116" spans="1:23" ht="45.75" customHeight="1" thickBot="1" x14ac:dyDescent="0.3">
      <c r="A116" s="54" t="s">
        <v>59</v>
      </c>
      <c r="B116" s="55"/>
      <c r="C116" s="55"/>
      <c r="D116" s="55"/>
      <c r="E116" s="55"/>
      <c r="F116" s="55"/>
      <c r="G116" s="55"/>
      <c r="H116" s="55"/>
      <c r="I116" s="15">
        <f>TRUNC(L92,2)</f>
        <v>0.75</v>
      </c>
      <c r="J116" s="24"/>
      <c r="K116" s="24"/>
      <c r="L116" s="25"/>
      <c r="M116" s="24"/>
      <c r="N116" s="24"/>
      <c r="O116" s="41"/>
      <c r="P116" s="24"/>
      <c r="Q116" s="24"/>
    </row>
    <row r="117" spans="1:23" ht="58.5" customHeight="1" x14ac:dyDescent="0.25">
      <c r="A117" s="102" t="s">
        <v>1</v>
      </c>
      <c r="B117" s="103"/>
      <c r="C117" s="103"/>
      <c r="D117" s="103"/>
      <c r="E117" s="103"/>
      <c r="F117" s="103"/>
      <c r="G117" s="103"/>
      <c r="H117" s="104"/>
      <c r="I117" s="53">
        <f>IF(OR(I105 = "NO SUPERA ALGÚN CRITERIO",I108 =  "NO SUPERA ALGÚN CRITERIO",I113 =  "NO SUPERA ALGÚN CRITERIO"),"NO SUPERA ALGÚN CRITERIO",SUM(I105,I108,I113))</f>
        <v>15</v>
      </c>
      <c r="J117" s="24"/>
      <c r="K117" s="24"/>
      <c r="L117" s="25"/>
      <c r="M117" s="24"/>
      <c r="N117" s="24"/>
      <c r="O117" s="41"/>
      <c r="P117" s="24"/>
      <c r="Q117" s="24"/>
    </row>
    <row r="118" spans="1:23" ht="43.5" customHeight="1" x14ac:dyDescent="0.25">
      <c r="J118" s="32"/>
      <c r="K118" s="24"/>
      <c r="L118" s="25"/>
      <c r="M118" s="24"/>
      <c r="N118" s="24"/>
      <c r="O118" s="41"/>
      <c r="P118" s="24"/>
      <c r="Q118" s="24"/>
    </row>
    <row r="119" spans="1:23" x14ac:dyDescent="0.25">
      <c r="A119" s="105" t="s">
        <v>23</v>
      </c>
      <c r="B119" s="105"/>
      <c r="C119" s="105"/>
      <c r="D119" s="105"/>
      <c r="E119" s="105"/>
      <c r="F119" s="105"/>
      <c r="G119" s="105"/>
      <c r="H119" s="105"/>
      <c r="I119" s="105"/>
      <c r="J119" s="24"/>
      <c r="K119" s="24"/>
      <c r="L119" s="25"/>
      <c r="M119" s="24"/>
      <c r="N119" s="24"/>
      <c r="O119" s="41"/>
      <c r="P119" s="24"/>
      <c r="Q119" s="24"/>
    </row>
    <row r="120" spans="1:23" ht="36.75" customHeight="1" thickBot="1" x14ac:dyDescent="0.3">
      <c r="A120" s="82" t="s">
        <v>35</v>
      </c>
      <c r="B120" s="83"/>
      <c r="C120" s="83"/>
      <c r="D120" s="83"/>
      <c r="E120" s="83"/>
      <c r="F120" s="83"/>
      <c r="G120" s="83"/>
      <c r="H120" s="83"/>
      <c r="I120" s="83"/>
      <c r="J120" s="24"/>
      <c r="K120" s="24"/>
      <c r="L120" s="25"/>
      <c r="M120" s="24"/>
      <c r="N120" s="24"/>
      <c r="O120" s="41"/>
      <c r="P120" s="24"/>
      <c r="Q120" s="24"/>
    </row>
    <row r="121" spans="1:23" ht="15" customHeight="1" thickBot="1" x14ac:dyDescent="0.3">
      <c r="D121" s="87" t="s">
        <v>2</v>
      </c>
      <c r="E121" s="88"/>
      <c r="F121" s="36" t="str">
        <f>IF(F122="X","","X")</f>
        <v>X</v>
      </c>
      <c r="J121" s="24"/>
      <c r="K121" s="24"/>
      <c r="L121" s="25"/>
      <c r="M121" s="24"/>
      <c r="N121" s="24"/>
      <c r="O121" s="41"/>
      <c r="P121" s="24"/>
      <c r="Q121" s="24"/>
    </row>
    <row r="122" spans="1:23" ht="15" customHeight="1" thickBot="1" x14ac:dyDescent="0.3">
      <c r="D122" s="98" t="s">
        <v>3</v>
      </c>
      <c r="E122" s="99"/>
      <c r="F122" s="16" t="str">
        <f>IF(I117="NO SUPERA ALGÚN CRITERIO","X","")</f>
        <v/>
      </c>
      <c r="J122" s="24"/>
      <c r="K122" s="24"/>
      <c r="L122" s="25"/>
      <c r="M122" s="24"/>
      <c r="N122" s="24"/>
      <c r="O122" s="41"/>
      <c r="P122" s="24"/>
      <c r="Q122" s="24"/>
    </row>
    <row r="123" spans="1:23" x14ac:dyDescent="0.25">
      <c r="J123" s="24"/>
      <c r="K123" s="24"/>
      <c r="L123" s="25"/>
      <c r="M123" s="24"/>
      <c r="N123" s="24"/>
      <c r="O123" s="41"/>
      <c r="P123" s="24"/>
      <c r="Q123" s="24"/>
    </row>
    <row r="124" spans="1:23" x14ac:dyDescent="0.25">
      <c r="A124" s="100" t="s">
        <v>22</v>
      </c>
      <c r="B124" s="101"/>
      <c r="C124" s="101"/>
      <c r="D124" s="101"/>
      <c r="E124" s="101"/>
      <c r="F124" s="101"/>
      <c r="G124" s="101"/>
      <c r="H124" s="101"/>
      <c r="I124" s="101"/>
      <c r="J124" s="24"/>
      <c r="K124" s="24"/>
      <c r="L124" s="25"/>
      <c r="M124" s="24"/>
      <c r="N124" s="24"/>
      <c r="O124" s="41"/>
      <c r="P124" s="24"/>
      <c r="Q124" s="24"/>
    </row>
    <row r="125" spans="1:23" x14ac:dyDescent="0.25">
      <c r="J125" s="24"/>
      <c r="K125" s="24"/>
      <c r="L125" s="25"/>
      <c r="M125" s="24"/>
      <c r="N125" s="24"/>
      <c r="O125" s="41"/>
      <c r="P125" s="24"/>
      <c r="Q125" s="24"/>
    </row>
    <row r="126" spans="1:23" x14ac:dyDescent="0.25">
      <c r="J126" s="24"/>
      <c r="K126" s="24"/>
      <c r="L126" s="25"/>
      <c r="M126" s="24"/>
      <c r="N126" s="24"/>
      <c r="O126" s="41"/>
      <c r="P126" s="24"/>
      <c r="Q126" s="24"/>
    </row>
    <row r="127" spans="1:23" x14ac:dyDescent="0.25">
      <c r="J127" s="24"/>
      <c r="K127" s="24"/>
      <c r="L127" s="25"/>
      <c r="M127" s="24"/>
      <c r="N127" s="24"/>
      <c r="O127" s="41"/>
      <c r="P127" s="24"/>
      <c r="Q127" s="24"/>
    </row>
    <row r="128" spans="1:23" ht="30" customHeight="1" x14ac:dyDescent="0.25">
      <c r="J128" s="24"/>
      <c r="K128" s="24"/>
      <c r="L128" s="25"/>
      <c r="M128" s="24"/>
      <c r="N128" s="24"/>
      <c r="O128" s="41"/>
      <c r="P128" s="24"/>
      <c r="Q128" s="24"/>
    </row>
    <row r="129" spans="10:17" x14ac:dyDescent="0.25">
      <c r="J129" s="24"/>
      <c r="K129" s="24"/>
      <c r="L129" s="25"/>
      <c r="M129" s="24"/>
      <c r="N129" s="24"/>
      <c r="O129" s="41"/>
      <c r="P129" s="24"/>
      <c r="Q129" s="24"/>
    </row>
    <row r="130" spans="10:17" x14ac:dyDescent="0.25">
      <c r="J130" s="24"/>
      <c r="K130" s="24"/>
      <c r="L130" s="25"/>
      <c r="M130" s="24"/>
      <c r="N130" s="24"/>
      <c r="O130" s="41"/>
      <c r="P130" s="24"/>
      <c r="Q130" s="24"/>
    </row>
    <row r="131" spans="10:17" x14ac:dyDescent="0.25">
      <c r="J131" s="24"/>
      <c r="K131" s="24"/>
      <c r="L131" s="25"/>
      <c r="M131" s="24"/>
      <c r="N131" s="24"/>
      <c r="O131" s="41"/>
      <c r="P131" s="24"/>
      <c r="Q131" s="24"/>
    </row>
    <row r="132" spans="10:17" x14ac:dyDescent="0.25">
      <c r="J132" s="24"/>
      <c r="K132" s="24"/>
      <c r="L132" s="25"/>
      <c r="M132" s="24"/>
      <c r="N132" s="24"/>
      <c r="O132" s="41"/>
      <c r="P132" s="24"/>
      <c r="Q132" s="24"/>
    </row>
    <row r="133" spans="10:17" x14ac:dyDescent="0.25">
      <c r="J133" s="24"/>
      <c r="K133" s="24"/>
      <c r="L133" s="25"/>
      <c r="M133" s="24"/>
      <c r="N133" s="24"/>
      <c r="O133" s="41"/>
      <c r="P133" s="24"/>
      <c r="Q133" s="24"/>
    </row>
    <row r="134" spans="10:17" x14ac:dyDescent="0.25">
      <c r="J134" s="24"/>
      <c r="K134" s="24"/>
      <c r="L134" s="25"/>
      <c r="M134" s="24"/>
      <c r="N134" s="24"/>
      <c r="O134" s="41"/>
      <c r="P134" s="24"/>
      <c r="Q134" s="24"/>
    </row>
    <row r="135" spans="10:17" x14ac:dyDescent="0.25">
      <c r="J135" s="24"/>
      <c r="K135" s="24"/>
      <c r="L135" s="25"/>
      <c r="M135" s="24"/>
      <c r="N135" s="24"/>
      <c r="O135" s="41"/>
      <c r="P135" s="24"/>
      <c r="Q135" s="24"/>
    </row>
    <row r="136" spans="10:17" x14ac:dyDescent="0.25">
      <c r="J136" s="24"/>
      <c r="K136" s="24"/>
      <c r="L136" s="25"/>
      <c r="M136" s="24"/>
      <c r="N136" s="24"/>
      <c r="O136" s="41"/>
      <c r="P136" s="24"/>
      <c r="Q136" s="24"/>
    </row>
    <row r="137" spans="10:17" x14ac:dyDescent="0.25">
      <c r="J137" s="24"/>
      <c r="K137" s="24"/>
      <c r="L137" s="25"/>
      <c r="M137" s="24"/>
      <c r="N137" s="24"/>
      <c r="O137" s="41"/>
      <c r="P137" s="24"/>
      <c r="Q137" s="24"/>
    </row>
    <row r="138" spans="10:17" x14ac:dyDescent="0.25">
      <c r="J138" s="24"/>
      <c r="K138" s="24"/>
      <c r="L138" s="25"/>
      <c r="M138" s="24"/>
      <c r="N138" s="24"/>
      <c r="O138" s="41"/>
      <c r="P138" s="24"/>
      <c r="Q138" s="24"/>
    </row>
    <row r="139" spans="10:17" x14ac:dyDescent="0.25">
      <c r="J139" s="24"/>
      <c r="K139" s="24"/>
      <c r="L139" s="25"/>
      <c r="M139" s="24"/>
      <c r="N139" s="24"/>
      <c r="O139" s="41"/>
      <c r="P139" s="24"/>
      <c r="Q139" s="24"/>
    </row>
    <row r="140" spans="10:17" x14ac:dyDescent="0.25">
      <c r="J140" s="24"/>
      <c r="K140" s="24"/>
      <c r="L140" s="25"/>
      <c r="M140" s="24"/>
      <c r="N140" s="24"/>
      <c r="O140" s="41"/>
      <c r="P140" s="24"/>
      <c r="Q140" s="24"/>
    </row>
    <row r="141" spans="10:17" x14ac:dyDescent="0.25">
      <c r="J141" s="24"/>
      <c r="K141" s="24"/>
      <c r="L141" s="25"/>
      <c r="M141" s="24"/>
      <c r="N141" s="24"/>
      <c r="O141" s="41"/>
      <c r="P141" s="24"/>
      <c r="Q141" s="24"/>
    </row>
    <row r="142" spans="10:17" x14ac:dyDescent="0.25">
      <c r="J142" s="24"/>
      <c r="K142" s="24"/>
      <c r="L142" s="25"/>
      <c r="M142" s="24"/>
      <c r="N142" s="24"/>
      <c r="O142" s="41"/>
      <c r="P142" s="24"/>
      <c r="Q142" s="24"/>
    </row>
    <row r="143" spans="10:17" x14ac:dyDescent="0.25">
      <c r="J143" s="24"/>
      <c r="K143" s="24"/>
      <c r="L143" s="25"/>
      <c r="M143" s="24"/>
      <c r="N143" s="24"/>
      <c r="O143" s="41"/>
      <c r="P143" s="24"/>
      <c r="Q143" s="24"/>
    </row>
    <row r="144" spans="10:17" x14ac:dyDescent="0.25">
      <c r="J144" s="24"/>
      <c r="K144" s="24"/>
      <c r="L144" s="25"/>
      <c r="M144" s="24"/>
      <c r="N144" s="24"/>
      <c r="O144" s="41"/>
    </row>
    <row r="145" spans="10:15" x14ac:dyDescent="0.25">
      <c r="J145" s="24"/>
      <c r="K145" s="24"/>
      <c r="L145" s="25"/>
      <c r="M145" s="24"/>
      <c r="N145" s="24"/>
      <c r="O145" s="41"/>
    </row>
    <row r="146" spans="10:15" x14ac:dyDescent="0.25">
      <c r="J146" s="24"/>
      <c r="K146" s="24"/>
      <c r="L146" s="25"/>
      <c r="M146" s="24"/>
      <c r="N146" s="24"/>
      <c r="O146" s="41"/>
    </row>
    <row r="147" spans="10:15" x14ac:dyDescent="0.25">
      <c r="J147" s="24"/>
      <c r="K147" s="24"/>
      <c r="L147" s="25"/>
      <c r="M147" s="24"/>
      <c r="N147" s="24"/>
      <c r="O147" s="41"/>
    </row>
    <row r="148" spans="10:15" x14ac:dyDescent="0.25">
      <c r="J148" s="24"/>
      <c r="K148" s="24"/>
      <c r="L148" s="25"/>
      <c r="M148" s="24"/>
      <c r="N148" s="24"/>
      <c r="O148" s="41"/>
    </row>
    <row r="149" spans="10:15" x14ac:dyDescent="0.25">
      <c r="J149" s="24"/>
      <c r="K149" s="24"/>
      <c r="L149" s="25"/>
      <c r="M149" s="24"/>
      <c r="N149" s="24"/>
      <c r="O149" s="41"/>
    </row>
    <row r="150" spans="10:15" x14ac:dyDescent="0.25">
      <c r="J150" s="24"/>
      <c r="K150" s="24"/>
      <c r="L150" s="25"/>
      <c r="M150" s="24"/>
      <c r="N150" s="24"/>
      <c r="O150" s="41"/>
    </row>
    <row r="151" spans="10:15" x14ac:dyDescent="0.25">
      <c r="J151" s="24"/>
      <c r="K151" s="24"/>
      <c r="L151" s="25"/>
      <c r="M151" s="24"/>
      <c r="N151" s="24"/>
      <c r="O151" s="41"/>
    </row>
    <row r="152" spans="10:15" x14ac:dyDescent="0.25">
      <c r="J152" s="24"/>
      <c r="K152" s="24"/>
      <c r="L152" s="25"/>
      <c r="M152" s="24"/>
      <c r="N152" s="24"/>
      <c r="O152" s="41"/>
    </row>
    <row r="153" spans="10:15" x14ac:dyDescent="0.25">
      <c r="J153" s="24"/>
      <c r="K153" s="24"/>
      <c r="L153" s="25"/>
      <c r="M153" s="24"/>
      <c r="N153" s="24"/>
      <c r="O153" s="41"/>
    </row>
    <row r="154" spans="10:15" x14ac:dyDescent="0.25">
      <c r="J154" s="24"/>
      <c r="K154" s="24"/>
      <c r="L154" s="25"/>
      <c r="M154" s="24"/>
      <c r="N154" s="24"/>
      <c r="O154" s="41"/>
    </row>
    <row r="155" spans="10:15" x14ac:dyDescent="0.25">
      <c r="J155" s="24"/>
      <c r="K155" s="24"/>
      <c r="L155" s="25"/>
      <c r="M155" s="24"/>
      <c r="N155" s="24"/>
      <c r="O155" s="41"/>
    </row>
    <row r="156" spans="10:15" x14ac:dyDescent="0.25">
      <c r="J156" s="24"/>
      <c r="K156" s="24"/>
      <c r="L156" s="25"/>
      <c r="M156" s="24"/>
      <c r="N156" s="24"/>
      <c r="O156" s="41"/>
    </row>
    <row r="157" spans="10:15" x14ac:dyDescent="0.25">
      <c r="J157" s="24"/>
      <c r="K157" s="24"/>
      <c r="L157" s="25"/>
      <c r="M157" s="24"/>
      <c r="N157" s="24"/>
      <c r="O157" s="41"/>
    </row>
  </sheetData>
  <sheetProtection algorithmName="SHA-512" hashValue="VJgm3Bq3PrBb4XXOtQINIQ6pWu5h9nI3TKoBkXGB/cnY4ptFQJsQyhx8sSKK7W23TqVbfdbWNrklqJ2JVEGWqQ==" saltValue="csLi/C8TSyAENVGfAcLQRQ==" spinCount="100000" sheet="1" scenarios="1"/>
  <mergeCells count="149">
    <mergeCell ref="A2:I2"/>
    <mergeCell ref="A15:I15"/>
    <mergeCell ref="A16:B16"/>
    <mergeCell ref="C16:F16"/>
    <mergeCell ref="H16:I16"/>
    <mergeCell ref="A17:B17"/>
    <mergeCell ref="C17:F17"/>
    <mergeCell ref="A10:I10"/>
    <mergeCell ref="A12:B12"/>
    <mergeCell ref="C12:F12"/>
    <mergeCell ref="H12:I12"/>
    <mergeCell ref="A13:B13"/>
    <mergeCell ref="H13:I13"/>
    <mergeCell ref="C13:E13"/>
    <mergeCell ref="F13:G13"/>
    <mergeCell ref="A3:B3"/>
    <mergeCell ref="A4:B4"/>
    <mergeCell ref="A5:B5"/>
    <mergeCell ref="A6:B6"/>
    <mergeCell ref="A7:B7"/>
    <mergeCell ref="A8:B8"/>
    <mergeCell ref="A11:B11"/>
    <mergeCell ref="C11:F11"/>
    <mergeCell ref="H11:I11"/>
    <mergeCell ref="G27:I27"/>
    <mergeCell ref="B27:C27"/>
    <mergeCell ref="D27:E27"/>
    <mergeCell ref="E20:I20"/>
    <mergeCell ref="H17:I17"/>
    <mergeCell ref="A18:B18"/>
    <mergeCell ref="C18:F18"/>
    <mergeCell ref="H18:I18"/>
    <mergeCell ref="A19:B19"/>
    <mergeCell ref="B24:I24"/>
    <mergeCell ref="C19:F19"/>
    <mergeCell ref="H19:I19"/>
    <mergeCell ref="A23:I23"/>
    <mergeCell ref="D35:E35"/>
    <mergeCell ref="G35:I35"/>
    <mergeCell ref="B33:C33"/>
    <mergeCell ref="D33:E33"/>
    <mergeCell ref="G33:I33"/>
    <mergeCell ref="B34:C34"/>
    <mergeCell ref="D34:E34"/>
    <mergeCell ref="B28:C28"/>
    <mergeCell ref="D28:E28"/>
    <mergeCell ref="G28:I28"/>
    <mergeCell ref="B29:C29"/>
    <mergeCell ref="D29:E29"/>
    <mergeCell ref="G29:I29"/>
    <mergeCell ref="B30:C30"/>
    <mergeCell ref="D30:E30"/>
    <mergeCell ref="G30:I30"/>
    <mergeCell ref="D122:E122"/>
    <mergeCell ref="A124:I124"/>
    <mergeCell ref="A117:H117"/>
    <mergeCell ref="A119:I119"/>
    <mergeCell ref="A106:H106"/>
    <mergeCell ref="A112:H112"/>
    <mergeCell ref="A114:H114"/>
    <mergeCell ref="A82:H82"/>
    <mergeCell ref="A85:H85"/>
    <mergeCell ref="A110:H110"/>
    <mergeCell ref="A111:H111"/>
    <mergeCell ref="A88:H88"/>
    <mergeCell ref="A89:H89"/>
    <mergeCell ref="A90:H90"/>
    <mergeCell ref="A91:H91"/>
    <mergeCell ref="A93:H93"/>
    <mergeCell ref="A94:H94"/>
    <mergeCell ref="A107:H107"/>
    <mergeCell ref="A109:H109"/>
    <mergeCell ref="A98:I98"/>
    <mergeCell ref="A84:I84"/>
    <mergeCell ref="A95:H95"/>
    <mergeCell ref="A104:I104"/>
    <mergeCell ref="A102:I102"/>
    <mergeCell ref="D121:E121"/>
    <mergeCell ref="A63:H63"/>
    <mergeCell ref="A64:H64"/>
    <mergeCell ref="A65:H65"/>
    <mergeCell ref="A44:H44"/>
    <mergeCell ref="A45:H45"/>
    <mergeCell ref="A66:H66"/>
    <mergeCell ref="A69:I69"/>
    <mergeCell ref="A70:H70"/>
    <mergeCell ref="A71:H71"/>
    <mergeCell ref="A53:I53"/>
    <mergeCell ref="A46:H46"/>
    <mergeCell ref="A67:H67"/>
    <mergeCell ref="A68:H68"/>
    <mergeCell ref="A58:H58"/>
    <mergeCell ref="A59:H59"/>
    <mergeCell ref="A60:H60"/>
    <mergeCell ref="A54:H54"/>
    <mergeCell ref="A55:H55"/>
    <mergeCell ref="A56:H56"/>
    <mergeCell ref="A57:H57"/>
    <mergeCell ref="A62:I62"/>
    <mergeCell ref="A76:H76"/>
    <mergeCell ref="A80:I80"/>
    <mergeCell ref="A75:I75"/>
    <mergeCell ref="C3:I3"/>
    <mergeCell ref="C4:I4"/>
    <mergeCell ref="C5:I5"/>
    <mergeCell ref="C6:I6"/>
    <mergeCell ref="C7:I7"/>
    <mergeCell ref="C8:I8"/>
    <mergeCell ref="A120:I120"/>
    <mergeCell ref="A20:D20"/>
    <mergeCell ref="A38:I38"/>
    <mergeCell ref="A41:I41"/>
    <mergeCell ref="A42:H42"/>
    <mergeCell ref="A43:H43"/>
    <mergeCell ref="G34:I34"/>
    <mergeCell ref="A39:I39"/>
    <mergeCell ref="A81:H81"/>
    <mergeCell ref="A77:H77"/>
    <mergeCell ref="B31:C31"/>
    <mergeCell ref="D31:E31"/>
    <mergeCell ref="G31:I31"/>
    <mergeCell ref="B32:C32"/>
    <mergeCell ref="D32:E32"/>
    <mergeCell ref="G32:I32"/>
    <mergeCell ref="B35:C35"/>
    <mergeCell ref="A115:H115"/>
    <mergeCell ref="A116:H116"/>
    <mergeCell ref="A105:H105"/>
    <mergeCell ref="O108:W108"/>
    <mergeCell ref="A108:H108"/>
    <mergeCell ref="O113:W113"/>
    <mergeCell ref="A113:H113"/>
    <mergeCell ref="A40:I40"/>
    <mergeCell ref="A61:I61"/>
    <mergeCell ref="A83:I83"/>
    <mergeCell ref="A87:I87"/>
    <mergeCell ref="A92:I92"/>
    <mergeCell ref="A96:H96"/>
    <mergeCell ref="A47:H47"/>
    <mergeCell ref="A48:H48"/>
    <mergeCell ref="A49:H49"/>
    <mergeCell ref="A50:H50"/>
    <mergeCell ref="A51:H51"/>
    <mergeCell ref="A52:H52"/>
    <mergeCell ref="A72:H72"/>
    <mergeCell ref="A73:H73"/>
    <mergeCell ref="A86:H86"/>
    <mergeCell ref="A78:H78"/>
    <mergeCell ref="A79:H79"/>
  </mergeCells>
  <phoneticPr fontId="9" type="noConversion"/>
  <conditionalFormatting sqref="I106">
    <cfRule type="cellIs" dxfId="8" priority="14" operator="lessThan">
      <formula>5</formula>
    </cfRule>
  </conditionalFormatting>
  <conditionalFormatting sqref="I107">
    <cfRule type="cellIs" dxfId="7" priority="13" operator="lessThan">
      <formula>2.5</formula>
    </cfRule>
  </conditionalFormatting>
  <conditionalFormatting sqref="I109">
    <cfRule type="cellIs" dxfId="6" priority="12" operator="lessThan">
      <formula>1.5</formula>
    </cfRule>
  </conditionalFormatting>
  <conditionalFormatting sqref="I110">
    <cfRule type="cellIs" dxfId="5" priority="11" operator="lessThan">
      <formula>1.5</formula>
    </cfRule>
  </conditionalFormatting>
  <conditionalFormatting sqref="I111">
    <cfRule type="cellIs" dxfId="4" priority="10" operator="lessThan">
      <formula>1.5</formula>
    </cfRule>
  </conditionalFormatting>
  <conditionalFormatting sqref="I112">
    <cfRule type="cellIs" dxfId="3" priority="9" operator="lessThan">
      <formula>0.5</formula>
    </cfRule>
  </conditionalFormatting>
  <conditionalFormatting sqref="I114">
    <cfRule type="cellIs" dxfId="2" priority="8" operator="lessThan">
      <formula>0.75</formula>
    </cfRule>
  </conditionalFormatting>
  <conditionalFormatting sqref="I115">
    <cfRule type="cellIs" dxfId="1" priority="5" operator="lessThan">
      <formula>1</formula>
    </cfRule>
  </conditionalFormatting>
  <conditionalFormatting sqref="I116">
    <cfRule type="cellIs" dxfId="0" priority="4" operator="lessThan">
      <formula>0.75</formula>
    </cfRule>
  </conditionalFormatting>
  <dataValidations count="1">
    <dataValidation type="list" allowBlank="1" showInputMessage="1" showErrorMessage="1" sqref="I42:I52 I99:I101 I54:I61 I63:I68 W113 I81:I96 I70:I79">
      <formula1>$M$42:$M$46</formula1>
    </dataValidation>
  </dataValidations>
  <pageMargins left="0.70866141732283472" right="0.70866141732283472" top="1.3385826771653544" bottom="0.74803149606299213" header="0.31496062992125984" footer="0.31496062992125984"/>
  <pageSetup paperSize="9" orientation="portrait" r:id="rId1"/>
  <headerFooter>
    <oddHeader xml:space="preserve">&amp;L&amp;G&amp;C
</oddHeader>
    <oddFooter>&amp;C&amp;P  de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Datos personales</vt:lpstr>
      <vt:lpstr>'Datos personales'!Área_de_impresión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2018-11-21T12:49:05Z</dcterms:created>
  <dcterms:modified xsi:type="dcterms:W3CDTF">2018-11-21T12:50:37Z</dcterms:modified>
</cp:coreProperties>
</file>